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50.3\【全社共有】\学生部\学サポ\古場\証明書\"/>
    </mc:Choice>
  </mc:AlternateContent>
  <xr:revisionPtr revIDLastSave="0" documentId="13_ncr:1_{2D58D987-3E18-4C40-BC74-6B9283CFDA13}" xr6:coauthVersionLast="47" xr6:coauthVersionMax="47" xr10:uidLastSave="{00000000-0000-0000-0000-000000000000}"/>
  <workbookProtection workbookAlgorithmName="SHA-512" workbookHashValue="i+zzBLvnpkA6Xmc5htdMe+N4u5lwiycsSjFJN+KM85M6IA+lrEi5pBCZVt5OqLegvGHibEfp1nNxjHC206BpFA==" workbookSaltValue="c3N8uoAWB0JWfPpeAE/xcQ==" workbookSpinCount="100000" lockStructure="1"/>
  <bookViews>
    <workbookView xWindow="-28920" yWindow="-120" windowWidth="29040" windowHeight="15840" tabRatio="596" xr2:uid="{C8B84EAE-E16E-471E-B68E-91F84E35AFA5}"/>
  </bookViews>
  <sheets>
    <sheet name="証明書発行申請書" sheetId="1" r:id="rId1"/>
    <sheet name="記入例" sheetId="3" r:id="rId2"/>
    <sheet name="リスト用" sheetId="4" state="hidden" r:id="rId3"/>
  </sheets>
  <definedNames>
    <definedName name="_xlnm.Print_Area" localSheetId="1">記入例!$A$1:$I$33</definedName>
    <definedName name="_xlnm.Print_Area" localSheetId="0">証明書発行申請書!$A$1:$I$33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3" l="1"/>
  <c r="E17" i="3"/>
  <c r="E20" i="3"/>
  <c r="E16" i="1"/>
  <c r="E22" i="1"/>
  <c r="E21" i="1"/>
  <c r="E20" i="1"/>
  <c r="E19" i="1"/>
  <c r="E18" i="1"/>
  <c r="E17" i="1"/>
  <c r="B26" i="1" l="1"/>
  <c r="J17" i="3" l="1"/>
  <c r="J19" i="3"/>
  <c r="J16" i="3"/>
  <c r="J18" i="3"/>
  <c r="J20" i="3"/>
  <c r="H23" i="3"/>
  <c r="B26" i="3" s="1"/>
  <c r="E22" i="3"/>
  <c r="J22" i="3" s="1"/>
  <c r="E21" i="3"/>
  <c r="J21" i="3" s="1"/>
  <c r="G1" i="3"/>
  <c r="J23" i="3" l="1"/>
  <c r="G26" i="3" s="1"/>
  <c r="G1" i="1"/>
  <c r="J17" i="1" l="1"/>
  <c r="J21" i="1"/>
  <c r="J20" i="1"/>
  <c r="J19" i="1"/>
  <c r="H23" i="1"/>
  <c r="J18" i="1"/>
  <c r="J22" i="1"/>
  <c r="J16" i="1"/>
  <c r="J23" i="1" l="1"/>
  <c r="G2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サイバー大学</author>
  </authors>
  <commentList>
    <comment ref="B7" authorId="0" shapeId="0" xr:uid="{87A72826-A946-4E21-B72C-1D734BE6F5CE}">
      <text>
        <r>
          <rPr>
            <b/>
            <sz val="9"/>
            <color indexed="81"/>
            <rFont val="MS P ゴシック"/>
            <family val="3"/>
            <charset val="128"/>
          </rPr>
          <t>サイバー大学:</t>
        </r>
        <r>
          <rPr>
            <sz val="9"/>
            <color indexed="81"/>
            <rFont val="MS P ゴシック"/>
            <family val="3"/>
            <charset val="128"/>
          </rPr>
          <t xml:space="preserve">
氏名のフリガナを入力してください。</t>
        </r>
      </text>
    </comment>
    <comment ref="G7" authorId="0" shapeId="0" xr:uid="{239AAC97-3836-453F-9643-31C32424399F}">
      <text>
        <r>
          <rPr>
            <b/>
            <sz val="9"/>
            <color indexed="81"/>
            <rFont val="MS P ゴシック"/>
            <family val="3"/>
            <charset val="128"/>
          </rPr>
          <t>サイバー大学:</t>
        </r>
        <r>
          <rPr>
            <sz val="9"/>
            <color indexed="81"/>
            <rFont val="MS P ゴシック"/>
            <family val="3"/>
            <charset val="128"/>
          </rPr>
          <t xml:space="preserve">
学籍番号を半角数字10桁で入力してください。</t>
        </r>
      </text>
    </comment>
    <comment ref="B8" authorId="0" shapeId="0" xr:uid="{DF116166-9482-46E6-87AD-DFEB43AAC544}">
      <text>
        <r>
          <rPr>
            <b/>
            <sz val="9"/>
            <color indexed="81"/>
            <rFont val="MS P ゴシック"/>
            <family val="3"/>
            <charset val="128"/>
          </rPr>
          <t>サイバー大学:</t>
        </r>
        <r>
          <rPr>
            <sz val="9"/>
            <color indexed="81"/>
            <rFont val="MS P ゴシック"/>
            <family val="3"/>
            <charset val="128"/>
          </rPr>
          <t xml:space="preserve">
氏名を記入して下さい。
</t>
        </r>
      </text>
    </comment>
    <comment ref="B10" authorId="0" shapeId="0" xr:uid="{EF92447C-DC03-4E6D-BE06-8C840375C687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サイバー大学:
</t>
        </r>
        <r>
          <rPr>
            <sz val="9"/>
            <color indexed="81"/>
            <rFont val="MS P ゴシック"/>
            <family val="3"/>
            <charset val="128"/>
          </rPr>
          <t>半角数字7桁で入力してください。
（例：〒813-0017→8130017）</t>
        </r>
      </text>
    </comment>
    <comment ref="C12" authorId="0" shapeId="0" xr:uid="{AFADBEA3-A954-4CFB-8F45-B19EE5181FC6}">
      <text>
        <r>
          <rPr>
            <b/>
            <sz val="9"/>
            <color indexed="81"/>
            <rFont val="MS P ゴシック"/>
            <family val="3"/>
            <charset val="128"/>
          </rPr>
          <t>サイバー大学:</t>
        </r>
        <r>
          <rPr>
            <sz val="9"/>
            <color indexed="81"/>
            <rFont val="MS P ゴシック"/>
            <family val="3"/>
            <charset val="128"/>
          </rPr>
          <t xml:space="preserve">
ハイフン付き半角数字で入力してください。
（例：0120-948-318）</t>
        </r>
      </text>
    </comment>
    <comment ref="G12" authorId="0" shapeId="0" xr:uid="{31E1903F-7A58-439B-9414-969D6A57BDBA}">
      <text>
        <r>
          <rPr>
            <b/>
            <sz val="9"/>
            <color indexed="81"/>
            <rFont val="MS P ゴシック"/>
            <family val="3"/>
            <charset val="128"/>
          </rPr>
          <t>サイバー大学:</t>
        </r>
        <r>
          <rPr>
            <sz val="9"/>
            <color indexed="81"/>
            <rFont val="MS P ゴシック"/>
            <family val="3"/>
            <charset val="128"/>
          </rPr>
          <t xml:space="preserve">
ハイフン付き半角数字で入力してください。
（例：0120-948-318）</t>
        </r>
      </text>
    </comment>
    <comment ref="B25" authorId="0" shapeId="0" xr:uid="{5FAFB854-A852-4447-88EA-4A26212A9997}">
      <text>
        <r>
          <rPr>
            <b/>
            <sz val="9"/>
            <color indexed="81"/>
            <rFont val="MS P ゴシック"/>
            <family val="3"/>
            <charset val="128"/>
          </rPr>
          <t>サイバー大学:</t>
        </r>
        <r>
          <rPr>
            <sz val="9"/>
            <color indexed="81"/>
            <rFont val="MS P ゴシック"/>
            <family val="3"/>
            <charset val="128"/>
          </rPr>
          <t xml:space="preserve">
速達をご希望の場合は「希望する」を選択してください。</t>
        </r>
      </text>
    </comment>
    <comment ref="B26" authorId="0" shapeId="0" xr:uid="{5A79B4FA-A423-41D2-8EAE-F51CB988562F}">
      <text>
        <r>
          <rPr>
            <b/>
            <sz val="9"/>
            <color indexed="81"/>
            <rFont val="MS P ゴシック"/>
            <family val="3"/>
            <charset val="128"/>
          </rPr>
          <t>サイバー大学:</t>
        </r>
        <r>
          <rPr>
            <sz val="9"/>
            <color indexed="81"/>
            <rFont val="MS P ゴシック"/>
            <family val="3"/>
            <charset val="128"/>
          </rPr>
          <t xml:space="preserve">
返送用の切手またはレターパックを同封してください。</t>
        </r>
      </text>
    </comment>
    <comment ref="G26" authorId="0" shapeId="0" xr:uid="{8E858983-C63E-4BF3-906D-AC373D7BF1D9}">
      <text>
        <r>
          <rPr>
            <b/>
            <sz val="9"/>
            <color indexed="81"/>
            <rFont val="MS P ゴシック"/>
            <family val="3"/>
            <charset val="128"/>
          </rPr>
          <t>サイバー大学:</t>
        </r>
        <r>
          <rPr>
            <sz val="9"/>
            <color indexed="81"/>
            <rFont val="MS P ゴシック"/>
            <family val="3"/>
            <charset val="128"/>
          </rPr>
          <t xml:space="preserve">
発行手数料分の郵便小為替を郵便局で購入し同封してください。</t>
        </r>
      </text>
    </comment>
    <comment ref="B27" authorId="0" shapeId="0" xr:uid="{4E492B32-BCB0-43C7-A639-05AE9E0EBB55}">
      <text>
        <r>
          <rPr>
            <b/>
            <sz val="9"/>
            <color indexed="81"/>
            <rFont val="MS P ゴシック"/>
            <family val="3"/>
            <charset val="128"/>
          </rPr>
          <t>サイバー大学:</t>
        </r>
        <r>
          <rPr>
            <sz val="9"/>
            <color indexed="81"/>
            <rFont val="MS P ゴシック"/>
            <family val="3"/>
            <charset val="128"/>
          </rPr>
          <t xml:space="preserve">
提出先を記入して下さい。</t>
        </r>
      </text>
    </comment>
    <comment ref="G27" authorId="0" shapeId="0" xr:uid="{28075339-6029-408E-B34B-B699F4671623}">
      <text>
        <r>
          <rPr>
            <b/>
            <sz val="9"/>
            <color indexed="81"/>
            <rFont val="MS P ゴシック"/>
            <family val="3"/>
            <charset val="128"/>
          </rPr>
          <t>サイバー大学:</t>
        </r>
        <r>
          <rPr>
            <sz val="9"/>
            <color indexed="81"/>
            <rFont val="MS P ゴシック"/>
            <family val="3"/>
            <charset val="128"/>
          </rPr>
          <t xml:space="preserve">
使用目的を記入して下さい。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磯部 温志</author>
    <author>サイバー大学</author>
  </authors>
  <commentList>
    <comment ref="B7" authorId="0" shapeId="0" xr:uid="{78FBDFC6-DB39-40D4-8049-F6438D9BCAAB}">
      <text>
        <r>
          <rPr>
            <b/>
            <sz val="9"/>
            <color indexed="81"/>
            <rFont val="MS P ゴシック"/>
            <family val="3"/>
            <charset val="128"/>
          </rPr>
          <t>サイバー大学:</t>
        </r>
        <r>
          <rPr>
            <sz val="9"/>
            <color indexed="81"/>
            <rFont val="MS P ゴシック"/>
            <family val="3"/>
            <charset val="128"/>
          </rPr>
          <t xml:space="preserve">
氏名のフリガナを入力してください。</t>
        </r>
      </text>
    </comment>
    <comment ref="G7" authorId="0" shapeId="0" xr:uid="{6A869B7D-801B-4605-9F87-E2EC091A1E3A}">
      <text>
        <r>
          <rPr>
            <b/>
            <sz val="9"/>
            <color indexed="81"/>
            <rFont val="MS P ゴシック"/>
            <family val="3"/>
            <charset val="128"/>
          </rPr>
          <t>サイバー大学:</t>
        </r>
        <r>
          <rPr>
            <sz val="9"/>
            <color indexed="81"/>
            <rFont val="MS P ゴシック"/>
            <family val="3"/>
            <charset val="128"/>
          </rPr>
          <t xml:space="preserve">
学籍番号を入力してください。</t>
        </r>
      </text>
    </comment>
    <comment ref="B8" authorId="0" shapeId="0" xr:uid="{869F99B5-37A0-4F8E-84BE-854F29D014A2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サイバー大学:
</t>
        </r>
        <r>
          <rPr>
            <sz val="9"/>
            <color indexed="81"/>
            <rFont val="MS P ゴシック"/>
            <family val="3"/>
            <charset val="128"/>
          </rPr>
          <t xml:space="preserve">氏名を記入して下さい。
</t>
        </r>
      </text>
    </comment>
    <comment ref="C9" authorId="1" shapeId="0" xr:uid="{FE4B2F5F-ED0E-44C9-BF5D-4FE109DC1159}">
      <text>
        <r>
          <rPr>
            <b/>
            <sz val="9"/>
            <color indexed="81"/>
            <rFont val="MS P ゴシック"/>
            <family val="3"/>
            <charset val="128"/>
          </rPr>
          <t>サイバー大学:</t>
        </r>
        <r>
          <rPr>
            <sz val="9"/>
            <color indexed="81"/>
            <rFont val="MS P ゴシック"/>
            <family val="3"/>
            <charset val="128"/>
          </rPr>
          <t xml:space="preserve">
半角数字4桁で入力してください。
（例：2001年→2001）</t>
        </r>
      </text>
    </comment>
    <comment ref="D9" authorId="1" shapeId="0" xr:uid="{D1481054-48B7-4B0C-B27E-2EB9205D0E67}">
      <text>
        <r>
          <rPr>
            <b/>
            <sz val="9"/>
            <color indexed="81"/>
            <rFont val="MS P ゴシック"/>
            <family val="3"/>
            <charset val="128"/>
          </rPr>
          <t>サイバー大学:</t>
        </r>
        <r>
          <rPr>
            <sz val="9"/>
            <color indexed="81"/>
            <rFont val="MS P ゴシック"/>
            <family val="3"/>
            <charset val="128"/>
          </rPr>
          <t xml:space="preserve">
1～12の間で半角数字2桁で入力してください。
（例：3月→3、12月→12）</t>
        </r>
      </text>
    </comment>
    <comment ref="E9" authorId="1" shapeId="0" xr:uid="{79057D3A-ADB0-476B-9468-6EF595FC1620}">
      <text>
        <r>
          <rPr>
            <b/>
            <sz val="9"/>
            <color indexed="81"/>
            <rFont val="MS P ゴシック"/>
            <family val="3"/>
            <charset val="128"/>
          </rPr>
          <t>サイバー大学:</t>
        </r>
        <r>
          <rPr>
            <sz val="9"/>
            <color indexed="81"/>
            <rFont val="MS P ゴシック"/>
            <family val="3"/>
            <charset val="128"/>
          </rPr>
          <t xml:space="preserve">
1～31の間で半角数字2桁で入力してください。
（例：5日の場合→5、15日の場合→15）</t>
        </r>
      </text>
    </comment>
    <comment ref="B10" authorId="1" shapeId="0" xr:uid="{29564440-7A3C-4C37-8CAC-0C6DD4F1B79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サイバー大学:
</t>
        </r>
        <r>
          <rPr>
            <sz val="9"/>
            <color indexed="81"/>
            <rFont val="MS P ゴシック"/>
            <family val="3"/>
            <charset val="128"/>
          </rPr>
          <t>半角数字7桁で入力してください。
（例：〒813-0017→8130017）</t>
        </r>
      </text>
    </comment>
    <comment ref="B11" authorId="0" shapeId="0" xr:uid="{AEBE0D6D-BFB1-4E92-A02A-7AFC38655BDB}">
      <text>
        <r>
          <rPr>
            <b/>
            <sz val="9"/>
            <color indexed="81"/>
            <rFont val="MS P ゴシック"/>
            <family val="3"/>
            <charset val="128"/>
          </rPr>
          <t>サイバー大学:</t>
        </r>
        <r>
          <rPr>
            <sz val="9"/>
            <color indexed="81"/>
            <rFont val="MS P ゴシック"/>
            <family val="3"/>
            <charset val="128"/>
          </rPr>
          <t xml:space="preserve">
送付先の現住所を記入して下さい。
</t>
        </r>
      </text>
    </comment>
    <comment ref="C12" authorId="1" shapeId="0" xr:uid="{70FC1D36-83F7-4B95-B740-1C5F48DC4FDC}">
      <text>
        <r>
          <rPr>
            <b/>
            <sz val="9"/>
            <color indexed="81"/>
            <rFont val="MS P ゴシック"/>
            <family val="3"/>
            <charset val="128"/>
          </rPr>
          <t>サイバー大学:</t>
        </r>
        <r>
          <rPr>
            <sz val="9"/>
            <color indexed="81"/>
            <rFont val="MS P ゴシック"/>
            <family val="3"/>
            <charset val="128"/>
          </rPr>
          <t xml:space="preserve">
ハイフン付き半角数字で入力してください。
（例：0120-948-318）</t>
        </r>
      </text>
    </comment>
    <comment ref="G12" authorId="1" shapeId="0" xr:uid="{232E9BD8-E7FA-4E7A-9B06-C81DC6143A68}">
      <text>
        <r>
          <rPr>
            <b/>
            <sz val="9"/>
            <color indexed="81"/>
            <rFont val="MS P ゴシック"/>
            <family val="3"/>
            <charset val="128"/>
          </rPr>
          <t>サイバー大学:</t>
        </r>
        <r>
          <rPr>
            <sz val="9"/>
            <color indexed="81"/>
            <rFont val="MS P ゴシック"/>
            <family val="3"/>
            <charset val="128"/>
          </rPr>
          <t xml:space="preserve">
ハイフン付き半角数字で入力してください。
（例：0120-948-318）</t>
        </r>
      </text>
    </comment>
    <comment ref="C13" authorId="1" shapeId="0" xr:uid="{24BE5B73-E5C8-47AB-BB58-575B1C7C686B}">
      <text>
        <r>
          <rPr>
            <b/>
            <sz val="9"/>
            <color indexed="81"/>
            <rFont val="MS P ゴシック"/>
            <family val="3"/>
            <charset val="128"/>
          </rPr>
          <t>サイバー大学:</t>
        </r>
        <r>
          <rPr>
            <sz val="9"/>
            <color indexed="81"/>
            <rFont val="MS P ゴシック"/>
            <family val="3"/>
            <charset val="128"/>
          </rPr>
          <t xml:space="preserve">
半角数字4桁かつ2007年以降の年を入力してください。
（例：2007年入学→2007)</t>
        </r>
      </text>
    </comment>
    <comment ref="D13" authorId="1" shapeId="0" xr:uid="{31209D52-B9F8-4032-BF9F-CB3D644CC2EC}">
      <text>
        <r>
          <rPr>
            <b/>
            <sz val="9"/>
            <color indexed="81"/>
            <rFont val="MS P ゴシック"/>
            <family val="3"/>
            <charset val="128"/>
          </rPr>
          <t>サイバー大学:</t>
        </r>
        <r>
          <rPr>
            <sz val="9"/>
            <color indexed="81"/>
            <rFont val="MS P ゴシック"/>
            <family val="3"/>
            <charset val="128"/>
          </rPr>
          <t xml:space="preserve">
4月入学の場合は4、10月入学の場合は10を入力してください。</t>
        </r>
      </text>
    </comment>
    <comment ref="H13" authorId="1" shapeId="0" xr:uid="{5571802E-BB68-4DD9-AD5D-1FCF7FD1A3F0}">
      <text>
        <r>
          <rPr>
            <b/>
            <sz val="9"/>
            <color indexed="81"/>
            <rFont val="MS P ゴシック"/>
            <family val="3"/>
            <charset val="128"/>
          </rPr>
          <t>サイバー大学:</t>
        </r>
        <r>
          <rPr>
            <sz val="9"/>
            <color indexed="81"/>
            <rFont val="MS P ゴシック"/>
            <family val="3"/>
            <charset val="128"/>
          </rPr>
          <t xml:space="preserve">
半角数字4桁かつ2007年以降の年を入力してください。
（例：2010年卒業の場合→2010)</t>
        </r>
      </text>
    </comment>
    <comment ref="I13" authorId="1" shapeId="0" xr:uid="{A5F29F6B-B2F4-4E45-AD0F-2869A2AB9686}">
      <text>
        <r>
          <rPr>
            <b/>
            <sz val="9"/>
            <color indexed="81"/>
            <rFont val="MS P ゴシック"/>
            <family val="3"/>
            <charset val="128"/>
          </rPr>
          <t>サイバー大学:</t>
        </r>
        <r>
          <rPr>
            <sz val="9"/>
            <color indexed="81"/>
            <rFont val="MS P ゴシック"/>
            <family val="3"/>
            <charset val="128"/>
          </rPr>
          <t xml:space="preserve">
3月卒業の場合は3、9月卒業の場合は9を入力してください。</t>
        </r>
      </text>
    </comment>
    <comment ref="B25" authorId="0" shapeId="0" xr:uid="{102DD47A-8EB3-4F8D-93D6-5D45F6D93A85}">
      <text>
        <r>
          <rPr>
            <b/>
            <sz val="9"/>
            <color indexed="81"/>
            <rFont val="MS P ゴシック"/>
            <family val="3"/>
            <charset val="128"/>
          </rPr>
          <t>サイバー大学:</t>
        </r>
        <r>
          <rPr>
            <sz val="9"/>
            <color indexed="81"/>
            <rFont val="MS P ゴシック"/>
            <family val="3"/>
            <charset val="128"/>
          </rPr>
          <t xml:space="preserve">
速達を希望場合は希望するを選択してください。</t>
        </r>
      </text>
    </comment>
    <comment ref="B26" authorId="0" shapeId="0" xr:uid="{01B7F8B1-71B1-46F8-B494-40AD24DCC25B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サイバー大学:
</t>
        </r>
        <r>
          <rPr>
            <sz val="9"/>
            <color indexed="81"/>
            <rFont val="MS P ゴシック"/>
            <family val="3"/>
            <charset val="128"/>
          </rPr>
          <t>返送用の切手を
同封してください</t>
        </r>
        <r>
          <rPr>
            <b/>
            <sz val="9"/>
            <color indexed="81"/>
            <rFont val="MS P ゴシック"/>
            <family val="3"/>
            <charset val="128"/>
          </rPr>
          <t>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26" authorId="0" shapeId="0" xr:uid="{E12F675E-8F8B-4CFB-BAD4-01DC9AA3DA90}">
      <text>
        <r>
          <rPr>
            <b/>
            <sz val="9"/>
            <color indexed="81"/>
            <rFont val="MS P ゴシック"/>
            <family val="3"/>
            <charset val="128"/>
          </rPr>
          <t>サイバー大学:</t>
        </r>
        <r>
          <rPr>
            <sz val="9"/>
            <color indexed="81"/>
            <rFont val="MS P ゴシック"/>
            <family val="3"/>
            <charset val="128"/>
          </rPr>
          <t xml:space="preserve">
発行手数料分の郵便小為替を郵便局で購入し同封してください。</t>
        </r>
      </text>
    </comment>
    <comment ref="B27" authorId="0" shapeId="0" xr:uid="{64C4C269-5214-4565-86B6-0CF926F0A85D}">
      <text>
        <r>
          <rPr>
            <b/>
            <sz val="9"/>
            <color indexed="81"/>
            <rFont val="MS P ゴシック"/>
            <family val="3"/>
            <charset val="128"/>
          </rPr>
          <t>サイバー大学:</t>
        </r>
        <r>
          <rPr>
            <sz val="9"/>
            <color indexed="81"/>
            <rFont val="MS P ゴシック"/>
            <family val="3"/>
            <charset val="128"/>
          </rPr>
          <t xml:space="preserve">
提出先を記入して下さい。</t>
        </r>
      </text>
    </comment>
    <comment ref="G27" authorId="0" shapeId="0" xr:uid="{5C6BFADE-D169-4264-9A47-EF4AE133275D}">
      <text>
        <r>
          <rPr>
            <b/>
            <sz val="9"/>
            <color indexed="81"/>
            <rFont val="MS P ゴシック"/>
            <family val="3"/>
            <charset val="128"/>
          </rPr>
          <t>サイバー大学:
使用目的を記入して下さい。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<sst xmlns="http://schemas.openxmlformats.org/spreadsheetml/2006/main" count="112" uniqueCount="63">
  <si>
    <t>証明書発行申請書</t>
  </si>
  <si>
    <t>※証明書は、必ずご本人がご申請してください。</t>
  </si>
  <si>
    <t>※除籍者は、証明書発行不可</t>
  </si>
  <si>
    <t>フリガナ</t>
  </si>
  <si>
    <t>氏　名</t>
  </si>
  <si>
    <t>生年月日</t>
  </si>
  <si>
    <t>現住所</t>
  </si>
  <si>
    <t>入学年月</t>
  </si>
  <si>
    <t>学部・学科名</t>
  </si>
  <si>
    <t>証明書の種類</t>
  </si>
  <si>
    <t>および枚数</t>
  </si>
  <si>
    <t>厳封</t>
  </si>
  <si>
    <t>枚数</t>
  </si>
  <si>
    <t>提出先</t>
  </si>
  <si>
    <t>使用目的</t>
  </si>
  <si>
    <t>申請書類確認</t>
  </si>
  <si>
    <t>¨</t>
  </si>
  <si>
    <t>※現金受取不可</t>
  </si>
  <si>
    <t>※厳封の有無や発行部数などにより、「発行手数料」「返信用郵送料」は異なります。</t>
  </si>
  <si>
    <t>備考</t>
  </si>
  <si>
    <t>　証明書記載ページを確認の上、ご準備ください。</t>
    <phoneticPr fontId="7"/>
  </si>
  <si>
    <t>西暦</t>
    <rPh sb="0" eb="2">
      <t>セイレキ</t>
    </rPh>
    <phoneticPr fontId="7"/>
  </si>
  <si>
    <t>（送付先・連絡先）</t>
    <phoneticPr fontId="7"/>
  </si>
  <si>
    <t>自宅　</t>
    <rPh sb="0" eb="2">
      <t>ジタク</t>
    </rPh>
    <phoneticPr fontId="7"/>
  </si>
  <si>
    <t>携帯</t>
    <rPh sb="0" eb="2">
      <t>ケイタイ</t>
    </rPh>
    <phoneticPr fontId="7"/>
  </si>
  <si>
    <t>返送用郵送料
（切手）</t>
    <rPh sb="0" eb="3">
      <t>ヘンソウヨウ</t>
    </rPh>
    <rPh sb="3" eb="6">
      <t>ユウソウリョウ</t>
    </rPh>
    <rPh sb="8" eb="10">
      <t>キッテ</t>
    </rPh>
    <phoneticPr fontId="7"/>
  </si>
  <si>
    <t>証明書発行申請書
※本書</t>
    <phoneticPr fontId="7"/>
  </si>
  <si>
    <t>発行手数料
（郵便小為替）</t>
    <phoneticPr fontId="7"/>
  </si>
  <si>
    <t>発行手数料
(郵便小為替)</t>
    <rPh sb="0" eb="2">
      <t>ハッコウ</t>
    </rPh>
    <rPh sb="2" eb="5">
      <t>テスウリョウ</t>
    </rPh>
    <rPh sb="7" eb="12">
      <t>ユウビンコガワセ</t>
    </rPh>
    <phoneticPr fontId="7"/>
  </si>
  <si>
    <t>卒業(見込)年月</t>
    <rPh sb="3" eb="5">
      <t>ミコミ</t>
    </rPh>
    <rPh sb="6" eb="8">
      <t>ネンゲツ</t>
    </rPh>
    <phoneticPr fontId="7"/>
  </si>
  <si>
    <t>返送用郵送料
（切手）</t>
    <phoneticPr fontId="7"/>
  </si>
  <si>
    <t>英文指定</t>
    <rPh sb="2" eb="4">
      <t>シテイ</t>
    </rPh>
    <phoneticPr fontId="7"/>
  </si>
  <si>
    <t>学籍番号</t>
    <rPh sb="0" eb="4">
      <t>ガクセキバンゴウ</t>
    </rPh>
    <phoneticPr fontId="7"/>
  </si>
  <si>
    <t>速達</t>
    <rPh sb="0" eb="2">
      <t>ソクタツ</t>
    </rPh>
    <phoneticPr fontId="7"/>
  </si>
  <si>
    <t>合計枚数</t>
    <rPh sb="0" eb="4">
      <t>ゴウケイマイスウ</t>
    </rPh>
    <phoneticPr fontId="7"/>
  </si>
  <si>
    <t>あり</t>
  </si>
  <si>
    <t>英文</t>
  </si>
  <si>
    <t>卒業証明書</t>
  </si>
  <si>
    <t>サイバー　太郎</t>
    <rPh sb="5" eb="7">
      <t>タロウ</t>
    </rPh>
    <phoneticPr fontId="7"/>
  </si>
  <si>
    <t>サイバー　タロウ</t>
    <phoneticPr fontId="7"/>
  </si>
  <si>
    <t>IT総合学部</t>
  </si>
  <si>
    <t>成績証明書</t>
  </si>
  <si>
    <t>※卒業及び卒業見込証明書発行の場合は必須</t>
    <rPh sb="1" eb="3">
      <t>ソツギョウ</t>
    </rPh>
    <rPh sb="3" eb="4">
      <t>オヨ</t>
    </rPh>
    <rPh sb="5" eb="7">
      <t>ソツギョウ</t>
    </rPh>
    <rPh sb="7" eb="9">
      <t>ミコミ</t>
    </rPh>
    <rPh sb="9" eb="12">
      <t>ショウメイショ</t>
    </rPh>
    <rPh sb="12" eb="14">
      <t>ハッコウ</t>
    </rPh>
    <rPh sb="15" eb="17">
      <t>バアイ</t>
    </rPh>
    <rPh sb="18" eb="20">
      <t>ヒッス</t>
    </rPh>
    <phoneticPr fontId="7"/>
  </si>
  <si>
    <t>福岡県福岡市東区香椎照葉三丁目2番1号
シーマークビル 3階</t>
    <phoneticPr fontId="7"/>
  </si>
  <si>
    <t>…必須入力箇所</t>
    <phoneticPr fontId="7"/>
  </si>
  <si>
    <t>〇〇株式会社</t>
    <phoneticPr fontId="7"/>
  </si>
  <si>
    <t>就職活動のため</t>
    <phoneticPr fontId="7"/>
  </si>
  <si>
    <t>080-9999-9999</t>
    <phoneticPr fontId="7"/>
  </si>
  <si>
    <t>フリガナ</t>
    <phoneticPr fontId="7"/>
  </si>
  <si>
    <t>希望する</t>
    <phoneticPr fontId="7"/>
  </si>
  <si>
    <t>生年月日(年)</t>
    <rPh sb="0" eb="2">
      <t>セイネン</t>
    </rPh>
    <rPh sb="2" eb="4">
      <t>ガッピ</t>
    </rPh>
    <rPh sb="5" eb="6">
      <t>ネン</t>
    </rPh>
    <phoneticPr fontId="7"/>
  </si>
  <si>
    <t>生年月日(月)</t>
    <rPh sb="0" eb="2">
      <t>セイネン</t>
    </rPh>
    <rPh sb="2" eb="4">
      <t>ガッピ</t>
    </rPh>
    <rPh sb="5" eb="6">
      <t>ツキ</t>
    </rPh>
    <phoneticPr fontId="7"/>
  </si>
  <si>
    <t>生年月日(日)</t>
    <rPh sb="0" eb="2">
      <t>セイネン</t>
    </rPh>
    <rPh sb="2" eb="4">
      <t>ガッピ</t>
    </rPh>
    <rPh sb="5" eb="6">
      <t>ヒ</t>
    </rPh>
    <phoneticPr fontId="7"/>
  </si>
  <si>
    <t>入学年</t>
    <rPh sb="0" eb="2">
      <t>ニュウガク</t>
    </rPh>
    <rPh sb="2" eb="3">
      <t>ネン</t>
    </rPh>
    <phoneticPr fontId="7"/>
  </si>
  <si>
    <t>入学月</t>
    <rPh sb="0" eb="2">
      <t>ニュウガク</t>
    </rPh>
    <rPh sb="2" eb="3">
      <t>ツキ</t>
    </rPh>
    <phoneticPr fontId="7"/>
  </si>
  <si>
    <t>卒業年</t>
    <rPh sb="0" eb="2">
      <t>ソツギョウ</t>
    </rPh>
    <rPh sb="2" eb="3">
      <t>ネン</t>
    </rPh>
    <phoneticPr fontId="7"/>
  </si>
  <si>
    <t>卒業月</t>
    <rPh sb="0" eb="2">
      <t>ソツギョウ</t>
    </rPh>
    <rPh sb="2" eb="3">
      <t>ツキ</t>
    </rPh>
    <phoneticPr fontId="7"/>
  </si>
  <si>
    <t>学部名</t>
    <phoneticPr fontId="7"/>
  </si>
  <si>
    <t>※特修生から正科生へ転籍後に退学された場合、成績証明書は発行できません。
※送付先から厳封の指定がない場合、厳封は不要です。
※在籍期間証明書に英文はありません。
※卒業見込証明書の発行は、1年以内に卒業が見込める場合のみです。</t>
    <phoneticPr fontId="7"/>
  </si>
  <si>
    <t>※証明書は個人情報にあたりますので、必ず本人が申請してください。</t>
    <phoneticPr fontId="7"/>
  </si>
  <si>
    <t>※除籍者は証明書発行不可です。</t>
    <phoneticPr fontId="7"/>
  </si>
  <si>
    <t>※特修生から正科生へ転籍後に退学された場合、成績証明書は発行できません。
※送付先から厳封の指定がない場合、厳封は不要です。
※退学証明書、在籍期間証明書に英文はありません。
※卒業見込証明書の発行は、1年以内に卒業が見込める場合のみです。</t>
    <rPh sb="1" eb="3">
      <t>トクシュウ</t>
    </rPh>
    <rPh sb="3" eb="4">
      <t>セイ</t>
    </rPh>
    <rPh sb="6" eb="7">
      <t>セイ</t>
    </rPh>
    <rPh sb="7" eb="8">
      <t>カ</t>
    </rPh>
    <rPh sb="8" eb="9">
      <t>セイ</t>
    </rPh>
    <rPh sb="10" eb="12">
      <t>テンセキ</t>
    </rPh>
    <rPh sb="12" eb="13">
      <t>ゴ</t>
    </rPh>
    <rPh sb="14" eb="16">
      <t>タイガク</t>
    </rPh>
    <rPh sb="19" eb="21">
      <t>バアイ</t>
    </rPh>
    <rPh sb="22" eb="24">
      <t>セイセキ</t>
    </rPh>
    <rPh sb="24" eb="27">
      <t>ショウメイショ</t>
    </rPh>
    <rPh sb="28" eb="30">
      <t>ハッコウ</t>
    </rPh>
    <rPh sb="64" eb="66">
      <t>タイガク</t>
    </rPh>
    <rPh sb="66" eb="69">
      <t>ショウメイショ</t>
    </rPh>
    <rPh sb="70" eb="72">
      <t>ザイセキ</t>
    </rPh>
    <rPh sb="72" eb="74">
      <t>キカン</t>
    </rPh>
    <rPh sb="74" eb="77">
      <t>ショウメイショ</t>
    </rPh>
    <rPh sb="78" eb="80">
      <t>エイブン</t>
    </rPh>
    <phoneticPr fontId="7"/>
  </si>
  <si>
    <t>在学期間証明書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</si>
</sst>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&quot;年&quot;"/>
    <numFmt numFmtId="177" formatCode="0&quot;月&quot;"/>
    <numFmt numFmtId="178" formatCode="0&quot;日&quot;"/>
    <numFmt numFmtId="179" formatCode="000\-0000\-0000"/>
    <numFmt numFmtId="180" formatCode="&quot;〒&quot;000\-0000"/>
    <numFmt numFmtId="181" formatCode="0&quot;枚&quot;"/>
    <numFmt numFmtId="182" formatCode="0&quot;円&quot;"/>
  </numFmts>
  <fonts count="15">
    <font>
      <sz val="11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b/>
      <sz val="14"/>
      <color theme="1"/>
      <name val="ＭＳ Ｐ明朝"/>
      <family val="1"/>
      <charset val="128"/>
    </font>
    <font>
      <sz val="10"/>
      <color theme="1"/>
      <name val="Century"/>
      <family val="1"/>
    </font>
    <font>
      <sz val="10.5"/>
      <color theme="1"/>
      <name val="ＭＳ 明朝"/>
      <family val="1"/>
      <charset val="128"/>
    </font>
    <font>
      <sz val="12"/>
      <color theme="1"/>
      <name val="Wingdings"/>
      <charset val="2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2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3" fillId="0" borderId="0" xfId="0" applyFont="1" applyAlignment="1">
      <alignment vertical="center" wrapText="1"/>
    </xf>
    <xf numFmtId="0" fontId="1" fillId="2" borderId="0" xfId="0" applyFont="1" applyFill="1" applyAlignment="1">
      <alignment horizontal="right" vertical="center"/>
    </xf>
    <xf numFmtId="0" fontId="0" fillId="2" borderId="0" xfId="0" applyFill="1">
      <alignment vertic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justify" vertical="center"/>
    </xf>
    <xf numFmtId="0" fontId="1" fillId="2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vertical="center" wrapText="1"/>
    </xf>
    <xf numFmtId="0" fontId="0" fillId="2" borderId="6" xfId="0" applyFill="1" applyBorder="1" applyAlignment="1">
      <alignment vertical="center" wrapText="1"/>
    </xf>
    <xf numFmtId="176" fontId="0" fillId="2" borderId="20" xfId="0" applyNumberFormat="1" applyFill="1" applyBorder="1">
      <alignment vertical="center"/>
    </xf>
    <xf numFmtId="177" fontId="0" fillId="2" borderId="20" xfId="0" applyNumberFormat="1" applyFill="1" applyBorder="1">
      <alignment vertical="center"/>
    </xf>
    <xf numFmtId="178" fontId="0" fillId="2" borderId="20" xfId="0" applyNumberFormat="1" applyFill="1" applyBorder="1">
      <alignment vertical="center"/>
    </xf>
    <xf numFmtId="0" fontId="4" fillId="2" borderId="12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0" fillId="2" borderId="20" xfId="0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vertical="center" wrapText="1"/>
    </xf>
    <xf numFmtId="0" fontId="8" fillId="2" borderId="22" xfId="0" applyFont="1" applyFill="1" applyBorder="1" applyAlignment="1">
      <alignment horizontal="center" vertical="center"/>
    </xf>
    <xf numFmtId="177" fontId="0" fillId="2" borderId="23" xfId="0" applyNumberFormat="1" applyFill="1" applyBorder="1">
      <alignment vertical="center"/>
    </xf>
    <xf numFmtId="0" fontId="4" fillId="2" borderId="39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vertical="center" wrapText="1"/>
    </xf>
    <xf numFmtId="0" fontId="6" fillId="2" borderId="37" xfId="0" applyFont="1" applyFill="1" applyBorder="1" applyAlignment="1">
      <alignment vertical="center" wrapText="1"/>
    </xf>
    <xf numFmtId="0" fontId="6" fillId="2" borderId="41" xfId="0" applyFont="1" applyFill="1" applyBorder="1" applyAlignment="1">
      <alignment vertical="center" wrapText="1"/>
    </xf>
    <xf numFmtId="0" fontId="12" fillId="2" borderId="12" xfId="0" applyFont="1" applyFill="1" applyBorder="1" applyAlignment="1">
      <alignment vertical="top"/>
    </xf>
    <xf numFmtId="180" fontId="4" fillId="2" borderId="11" xfId="0" applyNumberFormat="1" applyFont="1" applyFill="1" applyBorder="1" applyAlignment="1">
      <alignment vertical="center" wrapText="1"/>
    </xf>
    <xf numFmtId="180" fontId="4" fillId="2" borderId="12" xfId="0" applyNumberFormat="1" applyFont="1" applyFill="1" applyBorder="1" applyAlignment="1">
      <alignment vertical="center" wrapText="1"/>
    </xf>
    <xf numFmtId="180" fontId="4" fillId="2" borderId="13" xfId="0" applyNumberFormat="1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3" borderId="0" xfId="0" applyFill="1">
      <alignment vertical="center"/>
    </xf>
    <xf numFmtId="182" fontId="10" fillId="2" borderId="12" xfId="0" applyNumberFormat="1" applyFont="1" applyFill="1" applyBorder="1" applyAlignment="1">
      <alignment vertical="center" wrapText="1"/>
    </xf>
    <xf numFmtId="182" fontId="10" fillId="2" borderId="13" xfId="0" applyNumberFormat="1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0" fillId="2" borderId="0" xfId="0" applyFill="1" applyAlignment="1">
      <alignment horizontal="left" vertical="center"/>
    </xf>
    <xf numFmtId="176" fontId="0" fillId="2" borderId="20" xfId="0" applyNumberFormat="1" applyFill="1" applyBorder="1" applyProtection="1">
      <alignment vertical="center"/>
      <protection locked="0"/>
    </xf>
    <xf numFmtId="177" fontId="0" fillId="2" borderId="20" xfId="0" applyNumberFormat="1" applyFill="1" applyBorder="1" applyProtection="1">
      <alignment vertical="center"/>
      <protection locked="0"/>
    </xf>
    <xf numFmtId="178" fontId="0" fillId="2" borderId="20" xfId="0" applyNumberFormat="1" applyFill="1" applyBorder="1" applyProtection="1">
      <alignment vertical="center"/>
      <protection locked="0"/>
    </xf>
    <xf numFmtId="177" fontId="0" fillId="2" borderId="23" xfId="0" applyNumberFormat="1" applyFill="1" applyBorder="1" applyProtection="1">
      <alignment vertical="center"/>
      <protection locked="0"/>
    </xf>
    <xf numFmtId="0" fontId="4" fillId="2" borderId="19" xfId="0" applyFont="1" applyFill="1" applyBorder="1" applyAlignment="1">
      <alignment horizontal="center" vertical="center" wrapText="1"/>
    </xf>
    <xf numFmtId="0" fontId="1" fillId="2" borderId="52" xfId="0" applyFont="1" applyFill="1" applyBorder="1" applyAlignment="1" applyProtection="1">
      <alignment horizontal="center" vertical="center" wrapText="1"/>
      <protection locked="0"/>
    </xf>
    <xf numFmtId="0" fontId="4" fillId="2" borderId="54" xfId="0" applyFont="1" applyFill="1" applyBorder="1" applyAlignment="1">
      <alignment horizontal="center" vertical="center" wrapText="1"/>
    </xf>
    <xf numFmtId="0" fontId="1" fillId="2" borderId="51" xfId="0" applyFont="1" applyFill="1" applyBorder="1" applyAlignment="1" applyProtection="1">
      <alignment horizontal="center" vertical="center" wrapText="1"/>
      <protection locked="0"/>
    </xf>
    <xf numFmtId="0" fontId="4" fillId="2" borderId="1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0" fillId="2" borderId="18" xfId="0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 applyProtection="1">
      <alignment horizontal="justify" vertical="center" wrapText="1"/>
      <protection locked="0"/>
    </xf>
    <xf numFmtId="0" fontId="4" fillId="2" borderId="12" xfId="0" applyFont="1" applyFill="1" applyBorder="1" applyAlignment="1" applyProtection="1">
      <alignment horizontal="justify" vertical="center" wrapText="1"/>
      <protection locked="0"/>
    </xf>
    <xf numFmtId="0" fontId="4" fillId="2" borderId="13" xfId="0" applyFont="1" applyFill="1" applyBorder="1" applyAlignment="1" applyProtection="1">
      <alignment horizontal="justify" vertical="center" wrapText="1"/>
      <protection locked="0"/>
    </xf>
    <xf numFmtId="0" fontId="6" fillId="2" borderId="53" xfId="0" applyFont="1" applyFill="1" applyBorder="1" applyAlignment="1" applyProtection="1">
      <alignment horizontal="left" vertical="center" wrapText="1"/>
      <protection locked="0"/>
    </xf>
    <xf numFmtId="0" fontId="6" fillId="2" borderId="51" xfId="0" applyFont="1" applyFill="1" applyBorder="1" applyAlignment="1" applyProtection="1">
      <alignment horizontal="left" vertical="center" wrapText="1"/>
      <protection locked="0"/>
    </xf>
    <xf numFmtId="182" fontId="11" fillId="2" borderId="11" xfId="0" applyNumberFormat="1" applyFont="1" applyFill="1" applyBorder="1" applyAlignment="1">
      <alignment horizontal="center" vertical="center" wrapText="1"/>
    </xf>
    <xf numFmtId="182" fontId="11" fillId="2" borderId="12" xfId="0" applyNumberFormat="1" applyFont="1" applyFill="1" applyBorder="1" applyAlignment="1">
      <alignment horizontal="center" vertical="center" wrapText="1"/>
    </xf>
    <xf numFmtId="182" fontId="11" fillId="2" borderId="13" xfId="0" applyNumberFormat="1" applyFont="1" applyFill="1" applyBorder="1" applyAlignment="1">
      <alignment horizontal="center" vertical="center" wrapText="1"/>
    </xf>
    <xf numFmtId="0" fontId="6" fillId="2" borderId="44" xfId="0" applyFont="1" applyFill="1" applyBorder="1" applyAlignment="1" applyProtection="1">
      <alignment horizontal="center" vertical="center" wrapText="1"/>
      <protection locked="0"/>
    </xf>
    <xf numFmtId="0" fontId="6" fillId="2" borderId="45" xfId="0" applyFont="1" applyFill="1" applyBorder="1" applyAlignment="1" applyProtection="1">
      <alignment horizontal="center" vertical="center" wrapText="1"/>
      <protection locked="0"/>
    </xf>
    <xf numFmtId="0" fontId="6" fillId="2" borderId="49" xfId="0" applyFont="1" applyFill="1" applyBorder="1" applyAlignment="1" applyProtection="1">
      <alignment horizontal="center" vertical="center" wrapText="1"/>
      <protection locked="0"/>
    </xf>
    <xf numFmtId="0" fontId="6" fillId="2" borderId="35" xfId="0" applyFont="1" applyFill="1" applyBorder="1" applyAlignment="1" applyProtection="1">
      <alignment horizontal="center" vertical="center" wrapText="1"/>
      <protection locked="0"/>
    </xf>
    <xf numFmtId="182" fontId="10" fillId="2" borderId="11" xfId="0" applyNumberFormat="1" applyFont="1" applyFill="1" applyBorder="1" applyAlignment="1">
      <alignment horizontal="center" vertical="center" wrapText="1"/>
    </xf>
    <xf numFmtId="182" fontId="10" fillId="2" borderId="12" xfId="0" applyNumberFormat="1" applyFont="1" applyFill="1" applyBorder="1" applyAlignment="1">
      <alignment horizontal="center" vertical="center" wrapText="1"/>
    </xf>
    <xf numFmtId="182" fontId="10" fillId="2" borderId="13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justify" vertical="center" wrapText="1"/>
    </xf>
    <xf numFmtId="0" fontId="1" fillId="2" borderId="5" xfId="0" applyFont="1" applyFill="1" applyBorder="1" applyAlignment="1">
      <alignment horizontal="justify" vertical="center" wrapText="1"/>
    </xf>
    <xf numFmtId="0" fontId="1" fillId="2" borderId="4" xfId="0" applyFont="1" applyFill="1" applyBorder="1" applyAlignment="1">
      <alignment horizontal="justify" vertical="center" wrapText="1"/>
    </xf>
    <xf numFmtId="0" fontId="4" fillId="2" borderId="18" xfId="0" applyFont="1" applyFill="1" applyBorder="1" applyAlignment="1" applyProtection="1">
      <alignment horizontal="left" vertical="center" wrapText="1"/>
      <protection locked="0"/>
    </xf>
    <xf numFmtId="0" fontId="4" fillId="2" borderId="5" xfId="0" applyFont="1" applyFill="1" applyBorder="1" applyAlignment="1" applyProtection="1">
      <alignment horizontal="left" vertical="center" wrapText="1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179" fontId="4" fillId="2" borderId="11" xfId="0" applyNumberFormat="1" applyFont="1" applyFill="1" applyBorder="1" applyAlignment="1" applyProtection="1">
      <alignment horizontal="center" vertical="center" wrapText="1"/>
      <protection locked="0"/>
    </xf>
    <xf numFmtId="179" fontId="4" fillId="2" borderId="12" xfId="0" applyNumberFormat="1" applyFont="1" applyFill="1" applyBorder="1" applyAlignment="1" applyProtection="1">
      <alignment horizontal="center" vertical="center" wrapText="1"/>
      <protection locked="0"/>
    </xf>
    <xf numFmtId="179" fontId="4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justify" vertical="center" wrapText="1"/>
    </xf>
    <xf numFmtId="0" fontId="9" fillId="2" borderId="15" xfId="0" applyFont="1" applyFill="1" applyBorder="1" applyAlignment="1">
      <alignment horizontal="justify" vertical="center" wrapText="1"/>
    </xf>
    <xf numFmtId="0" fontId="9" fillId="2" borderId="16" xfId="0" applyFont="1" applyFill="1" applyBorder="1" applyAlignment="1">
      <alignment horizontal="justify" vertical="center" wrapText="1"/>
    </xf>
    <xf numFmtId="0" fontId="9" fillId="2" borderId="18" xfId="0" applyFont="1" applyFill="1" applyBorder="1" applyAlignment="1">
      <alignment horizontal="justify" vertical="center" wrapText="1"/>
    </xf>
    <xf numFmtId="0" fontId="9" fillId="2" borderId="5" xfId="0" applyFont="1" applyFill="1" applyBorder="1" applyAlignment="1">
      <alignment horizontal="justify" vertical="center" wrapText="1"/>
    </xf>
    <xf numFmtId="0" fontId="9" fillId="2" borderId="4" xfId="0" applyFont="1" applyFill="1" applyBorder="1" applyAlignment="1">
      <alignment horizontal="justify" vertical="center" wrapText="1"/>
    </xf>
    <xf numFmtId="0" fontId="4" fillId="2" borderId="15" xfId="0" applyFont="1" applyFill="1" applyBorder="1" applyAlignment="1" applyProtection="1">
      <alignment horizontal="center" vertical="center" wrapText="1"/>
      <protection locked="0"/>
    </xf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47" xfId="0" applyFont="1" applyFill="1" applyBorder="1" applyAlignment="1">
      <alignment horizontal="center" vertical="center" wrapText="1"/>
    </xf>
    <xf numFmtId="31" fontId="0" fillId="2" borderId="20" xfId="0" applyNumberFormat="1" applyFill="1" applyBorder="1" applyAlignment="1">
      <alignment horizontal="center" vertical="center"/>
    </xf>
    <xf numFmtId="180" fontId="4" fillId="2" borderId="26" xfId="0" applyNumberFormat="1" applyFont="1" applyFill="1" applyBorder="1" applyAlignment="1" applyProtection="1">
      <alignment horizontal="left" vertical="center" wrapText="1"/>
      <protection locked="0"/>
    </xf>
    <xf numFmtId="180" fontId="4" fillId="2" borderId="30" xfId="0" applyNumberFormat="1" applyFont="1" applyFill="1" applyBorder="1" applyAlignment="1" applyProtection="1">
      <alignment horizontal="left" vertical="center" wrapText="1"/>
      <protection locked="0"/>
    </xf>
    <xf numFmtId="0" fontId="4" fillId="2" borderId="1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19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 wrapText="1"/>
    </xf>
    <xf numFmtId="0" fontId="6" fillId="2" borderId="55" xfId="0" applyFont="1" applyFill="1" applyBorder="1" applyAlignment="1" applyProtection="1">
      <alignment horizontal="left" vertical="center" wrapText="1"/>
      <protection locked="0"/>
    </xf>
    <xf numFmtId="0" fontId="6" fillId="2" borderId="56" xfId="0" applyFont="1" applyFill="1" applyBorder="1" applyAlignment="1" applyProtection="1">
      <alignment horizontal="left" vertical="center" wrapText="1"/>
      <protection locked="0"/>
    </xf>
    <xf numFmtId="0" fontId="6" fillId="2" borderId="28" xfId="0" applyFont="1" applyFill="1" applyBorder="1" applyAlignment="1" applyProtection="1">
      <alignment horizontal="center" vertical="center" wrapText="1"/>
      <protection locked="0"/>
    </xf>
    <xf numFmtId="0" fontId="6" fillId="2" borderId="27" xfId="0" applyFont="1" applyFill="1" applyBorder="1" applyAlignment="1" applyProtection="1">
      <alignment horizontal="center" vertical="center" wrapText="1"/>
      <protection locked="0"/>
    </xf>
    <xf numFmtId="0" fontId="6" fillId="2" borderId="48" xfId="0" applyFont="1" applyFill="1" applyBorder="1" applyAlignment="1" applyProtection="1">
      <alignment horizontal="center" vertical="center" wrapText="1"/>
      <protection locked="0"/>
    </xf>
    <xf numFmtId="0" fontId="6" fillId="2" borderId="46" xfId="0" applyFont="1" applyFill="1" applyBorder="1" applyAlignment="1" applyProtection="1">
      <alignment horizontal="center" vertical="center" wrapText="1"/>
      <protection locked="0"/>
    </xf>
    <xf numFmtId="181" fontId="6" fillId="2" borderId="50" xfId="0" applyNumberFormat="1" applyFont="1" applyFill="1" applyBorder="1" applyAlignment="1">
      <alignment horizontal="center" vertical="center" wrapText="1"/>
    </xf>
    <xf numFmtId="181" fontId="6" fillId="2" borderId="4" xfId="0" applyNumberFormat="1" applyFont="1" applyFill="1" applyBorder="1" applyAlignment="1">
      <alignment horizontal="center" vertical="center" wrapText="1"/>
    </xf>
    <xf numFmtId="0" fontId="6" fillId="2" borderId="57" xfId="0" applyFont="1" applyFill="1" applyBorder="1" applyAlignment="1" applyProtection="1">
      <alignment horizontal="center" vertical="center" wrapText="1"/>
      <protection locked="0"/>
    </xf>
    <xf numFmtId="0" fontId="4" fillId="2" borderId="2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180" fontId="4" fillId="2" borderId="26" xfId="0" applyNumberFormat="1" applyFont="1" applyFill="1" applyBorder="1" applyAlignment="1">
      <alignment horizontal="left" vertical="center" wrapText="1"/>
    </xf>
    <xf numFmtId="180" fontId="4" fillId="2" borderId="30" xfId="0" applyNumberFormat="1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179" fontId="4" fillId="2" borderId="11" xfId="0" applyNumberFormat="1" applyFont="1" applyFill="1" applyBorder="1" applyAlignment="1">
      <alignment horizontal="center" vertical="center" wrapText="1"/>
    </xf>
    <xf numFmtId="179" fontId="4" fillId="2" borderId="12" xfId="0" applyNumberFormat="1" applyFont="1" applyFill="1" applyBorder="1" applyAlignment="1">
      <alignment horizontal="center" vertical="center" wrapText="1"/>
    </xf>
    <xf numFmtId="179" fontId="4" fillId="2" borderId="13" xfId="0" applyNumberFormat="1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left" vertical="center" wrapText="1"/>
    </xf>
    <xf numFmtId="0" fontId="6" fillId="2" borderId="27" xfId="0" applyFont="1" applyFill="1" applyBorder="1" applyAlignment="1">
      <alignment horizontal="left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181" fontId="6" fillId="2" borderId="29" xfId="0" applyNumberFormat="1" applyFont="1" applyFill="1" applyBorder="1" applyAlignment="1">
      <alignment horizontal="center" vertical="center" wrapText="1"/>
    </xf>
    <xf numFmtId="181" fontId="6" fillId="2" borderId="30" xfId="0" applyNumberFormat="1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left" vertical="center" wrapText="1"/>
    </xf>
    <xf numFmtId="0" fontId="6" fillId="2" borderId="32" xfId="0" applyFont="1" applyFill="1" applyBorder="1" applyAlignment="1">
      <alignment horizontal="left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181" fontId="6" fillId="2" borderId="34" xfId="0" applyNumberFormat="1" applyFont="1" applyFill="1" applyBorder="1" applyAlignment="1">
      <alignment horizontal="center" vertical="center" wrapText="1"/>
    </xf>
    <xf numFmtId="181" fontId="6" fillId="2" borderId="35" xfId="0" applyNumberFormat="1" applyFont="1" applyFill="1" applyBorder="1" applyAlignment="1">
      <alignment horizontal="center" vertical="center" wrapText="1"/>
    </xf>
    <xf numFmtId="0" fontId="6" fillId="2" borderId="43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justify" vertical="center" wrapText="1"/>
    </xf>
    <xf numFmtId="0" fontId="4" fillId="2" borderId="37" xfId="0" applyFont="1" applyFill="1" applyBorder="1" applyAlignment="1">
      <alignment horizontal="center" vertical="center" wrapText="1"/>
    </xf>
    <xf numFmtId="181" fontId="6" fillId="2" borderId="42" xfId="0" applyNumberFormat="1" applyFont="1" applyFill="1" applyBorder="1" applyAlignment="1">
      <alignment horizontal="center" vertical="center" wrapText="1"/>
    </xf>
    <xf numFmtId="181" fontId="6" fillId="2" borderId="38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justify" vertical="center" wrapText="1"/>
    </xf>
    <xf numFmtId="0" fontId="4" fillId="2" borderId="12" xfId="0" applyFont="1" applyFill="1" applyBorder="1" applyAlignment="1">
      <alignment horizontal="justify" vertical="center" wrapText="1"/>
    </xf>
    <xf numFmtId="0" fontId="4" fillId="2" borderId="13" xfId="0" applyFont="1" applyFill="1" applyBorder="1" applyAlignment="1">
      <alignment horizontal="justify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</cellXfs>
  <cellStyles count="1">
    <cellStyle name="標準" xfId="0" builtinId="0"/>
  </cellStyles>
  <dxfs count="43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9CD3B-F179-4EBC-8347-0A5B990C7EEE}">
  <sheetPr>
    <pageSetUpPr fitToPage="1"/>
  </sheetPr>
  <dimension ref="A1:J35"/>
  <sheetViews>
    <sheetView tabSelected="1" view="pageBreakPreview" zoomScaleNormal="70" zoomScaleSheetLayoutView="100" workbookViewId="0"/>
  </sheetViews>
  <sheetFormatPr defaultColWidth="8.6640625" defaultRowHeight="18"/>
  <cols>
    <col min="1" max="1" width="15.9140625" customWidth="1"/>
    <col min="3" max="3" width="8.6640625" customWidth="1"/>
    <col min="9" max="9" width="8.6640625" customWidth="1"/>
  </cols>
  <sheetData>
    <row r="1" spans="1:10">
      <c r="A1" s="4"/>
      <c r="B1" s="4"/>
      <c r="C1" s="4"/>
      <c r="D1" s="4"/>
      <c r="E1" s="4"/>
      <c r="F1" s="16" t="s">
        <v>21</v>
      </c>
      <c r="G1" s="104">
        <f ca="1">TODAY()</f>
        <v>45198</v>
      </c>
      <c r="H1" s="104"/>
      <c r="I1" s="104"/>
    </row>
    <row r="2" spans="1:10">
      <c r="A2" s="3"/>
      <c r="B2" s="4"/>
      <c r="C2" s="4"/>
      <c r="D2" s="4"/>
      <c r="E2" s="4"/>
      <c r="F2" s="4"/>
      <c r="G2" s="4"/>
      <c r="H2" s="4"/>
      <c r="I2" s="4"/>
    </row>
    <row r="3" spans="1:10">
      <c r="A3" s="4"/>
      <c r="B3" s="4"/>
      <c r="C3" s="4"/>
      <c r="E3" s="5" t="s">
        <v>0</v>
      </c>
      <c r="G3" s="4"/>
      <c r="H3" s="4"/>
      <c r="I3" s="4"/>
    </row>
    <row r="4" spans="1:10">
      <c r="A4" s="6"/>
      <c r="B4" s="4"/>
      <c r="C4" s="4"/>
      <c r="D4" s="4"/>
      <c r="E4" s="4"/>
      <c r="F4" s="4"/>
      <c r="G4" s="4"/>
      <c r="H4" s="4"/>
      <c r="I4" s="4"/>
    </row>
    <row r="5" spans="1:10">
      <c r="A5" s="7" t="s">
        <v>59</v>
      </c>
      <c r="B5" s="4"/>
      <c r="C5" s="4"/>
      <c r="D5" s="4"/>
      <c r="E5" s="4"/>
      <c r="F5" s="4"/>
      <c r="G5" s="35"/>
      <c r="H5" s="4" t="s">
        <v>44</v>
      </c>
      <c r="I5" s="4"/>
    </row>
    <row r="6" spans="1:10" ht="18.5" thickBot="1">
      <c r="A6" s="7" t="s">
        <v>60</v>
      </c>
      <c r="B6" s="4"/>
      <c r="C6" s="4"/>
      <c r="D6" s="4"/>
      <c r="E6" s="4"/>
      <c r="F6" s="4"/>
      <c r="H6" s="39"/>
    </row>
    <row r="7" spans="1:10">
      <c r="A7" s="8" t="s">
        <v>48</v>
      </c>
      <c r="B7" s="110"/>
      <c r="C7" s="111"/>
      <c r="D7" s="111"/>
      <c r="E7" s="111"/>
      <c r="F7" s="112" t="s">
        <v>32</v>
      </c>
      <c r="G7" s="99"/>
      <c r="H7" s="99"/>
      <c r="I7" s="100"/>
    </row>
    <row r="8" spans="1:10" ht="30" customHeight="1" thickBot="1">
      <c r="A8" s="34" t="s">
        <v>4</v>
      </c>
      <c r="B8" s="108"/>
      <c r="C8" s="109"/>
      <c r="D8" s="109"/>
      <c r="E8" s="109"/>
      <c r="F8" s="113"/>
      <c r="G8" s="101"/>
      <c r="H8" s="101"/>
      <c r="I8" s="102"/>
    </row>
    <row r="9" spans="1:10" ht="18.649999999999999" customHeight="1" thickBot="1">
      <c r="A9" s="34" t="s">
        <v>5</v>
      </c>
      <c r="B9" s="22" t="s">
        <v>21</v>
      </c>
      <c r="C9" s="40"/>
      <c r="D9" s="41"/>
      <c r="E9" s="42"/>
      <c r="F9" s="14"/>
      <c r="G9" s="14"/>
      <c r="H9" s="14"/>
      <c r="I9" s="15"/>
    </row>
    <row r="10" spans="1:10" ht="18" customHeight="1" thickBot="1">
      <c r="A10" s="33" t="s">
        <v>6</v>
      </c>
      <c r="B10" s="105"/>
      <c r="C10" s="106"/>
      <c r="D10" s="30"/>
      <c r="E10" s="31"/>
      <c r="F10" s="31"/>
      <c r="G10" s="31"/>
      <c r="H10" s="31"/>
      <c r="I10" s="32"/>
    </row>
    <row r="11" spans="1:10" ht="39.65" customHeight="1" thickBot="1">
      <c r="A11" s="33" t="s">
        <v>22</v>
      </c>
      <c r="B11" s="77"/>
      <c r="C11" s="78"/>
      <c r="D11" s="78"/>
      <c r="E11" s="78"/>
      <c r="F11" s="78"/>
      <c r="G11" s="78"/>
      <c r="H11" s="78"/>
      <c r="I11" s="79"/>
    </row>
    <row r="12" spans="1:10" ht="18.649999999999999" customHeight="1" thickBot="1">
      <c r="A12" s="9"/>
      <c r="B12" s="20" t="s">
        <v>23</v>
      </c>
      <c r="C12" s="83"/>
      <c r="D12" s="84"/>
      <c r="E12" s="85"/>
      <c r="F12" s="20" t="s">
        <v>24</v>
      </c>
      <c r="G12" s="80"/>
      <c r="H12" s="81"/>
      <c r="I12" s="82"/>
    </row>
    <row r="13" spans="1:10" ht="18.649999999999999" customHeight="1" thickBot="1">
      <c r="A13" s="34" t="s">
        <v>7</v>
      </c>
      <c r="B13" s="22" t="s">
        <v>21</v>
      </c>
      <c r="C13" s="40"/>
      <c r="D13" s="41"/>
      <c r="E13" s="88" t="s">
        <v>29</v>
      </c>
      <c r="F13" s="89"/>
      <c r="G13" s="17" t="s">
        <v>21</v>
      </c>
      <c r="H13" s="40"/>
      <c r="I13" s="43"/>
    </row>
    <row r="14" spans="1:10" ht="18.649999999999999" customHeight="1" thickBot="1">
      <c r="A14" s="34" t="s">
        <v>57</v>
      </c>
      <c r="B14" s="86"/>
      <c r="C14" s="87"/>
      <c r="D14" s="87"/>
      <c r="E14" s="21"/>
      <c r="F14" s="18"/>
      <c r="G14" s="29" t="s">
        <v>42</v>
      </c>
      <c r="H14" s="18"/>
      <c r="I14" s="19"/>
    </row>
    <row r="15" spans="1:10" ht="18.649999999999999" customHeight="1" thickBot="1">
      <c r="A15" s="44" t="s">
        <v>9</v>
      </c>
      <c r="B15" s="107" t="s">
        <v>9</v>
      </c>
      <c r="C15" s="107"/>
      <c r="D15" s="89"/>
      <c r="E15" s="46" t="s">
        <v>31</v>
      </c>
      <c r="F15" s="114" t="s">
        <v>11</v>
      </c>
      <c r="G15" s="57"/>
      <c r="H15" s="103" t="s">
        <v>12</v>
      </c>
      <c r="I15" s="52"/>
    </row>
    <row r="16" spans="1:10" ht="18" customHeight="1">
      <c r="A16" s="33" t="s">
        <v>10</v>
      </c>
      <c r="B16" s="115"/>
      <c r="C16" s="116"/>
      <c r="D16" s="116"/>
      <c r="E16" s="45" t="str">
        <f>IF(OR($B16="在学期間証明書",$B16="退学証明書"),"－","")</f>
        <v/>
      </c>
      <c r="F16" s="117"/>
      <c r="G16" s="118"/>
      <c r="H16" s="119"/>
      <c r="I16" s="120"/>
      <c r="J16">
        <f>IF(E16="英文",500*H16,100*H16)</f>
        <v>0</v>
      </c>
    </row>
    <row r="17" spans="1:10">
      <c r="A17" s="10"/>
      <c r="B17" s="62"/>
      <c r="C17" s="63"/>
      <c r="D17" s="63"/>
      <c r="E17" s="45" t="str">
        <f t="shared" ref="E17:E22" si="0">IF(OR($B17="在学期間証明書",$B17="退学証明書"),"－","")</f>
        <v/>
      </c>
      <c r="F17" s="67"/>
      <c r="G17" s="68"/>
      <c r="H17" s="69"/>
      <c r="I17" s="70"/>
      <c r="J17">
        <f t="shared" ref="J17:J22" si="1">IF(E17="英文",500*H17,100*H17)</f>
        <v>0</v>
      </c>
    </row>
    <row r="18" spans="1:10">
      <c r="A18" s="10"/>
      <c r="B18" s="62"/>
      <c r="C18" s="63"/>
      <c r="D18" s="63"/>
      <c r="E18" s="45" t="str">
        <f t="shared" si="0"/>
        <v/>
      </c>
      <c r="F18" s="67"/>
      <c r="G18" s="68"/>
      <c r="H18" s="69"/>
      <c r="I18" s="70"/>
      <c r="J18">
        <f t="shared" si="1"/>
        <v>0</v>
      </c>
    </row>
    <row r="19" spans="1:10">
      <c r="A19" s="10"/>
      <c r="B19" s="62"/>
      <c r="C19" s="63"/>
      <c r="D19" s="63"/>
      <c r="E19" s="45" t="str">
        <f t="shared" si="0"/>
        <v/>
      </c>
      <c r="F19" s="67"/>
      <c r="G19" s="68"/>
      <c r="H19" s="69"/>
      <c r="I19" s="70"/>
      <c r="J19">
        <f t="shared" si="1"/>
        <v>0</v>
      </c>
    </row>
    <row r="20" spans="1:10">
      <c r="A20" s="10"/>
      <c r="B20" s="62"/>
      <c r="C20" s="63"/>
      <c r="D20" s="63"/>
      <c r="E20" s="45" t="str">
        <f t="shared" si="0"/>
        <v/>
      </c>
      <c r="F20" s="67"/>
      <c r="G20" s="68"/>
      <c r="H20" s="69"/>
      <c r="I20" s="70"/>
      <c r="J20">
        <f t="shared" si="1"/>
        <v>0</v>
      </c>
    </row>
    <row r="21" spans="1:10">
      <c r="A21" s="10"/>
      <c r="B21" s="62"/>
      <c r="C21" s="63"/>
      <c r="D21" s="63"/>
      <c r="E21" s="45" t="str">
        <f t="shared" si="0"/>
        <v/>
      </c>
      <c r="F21" s="67"/>
      <c r="G21" s="68"/>
      <c r="H21" s="69"/>
      <c r="I21" s="70"/>
      <c r="J21">
        <f t="shared" ref="J21" si="2">IF(E21="英文",500*H21,100*H21)</f>
        <v>0</v>
      </c>
    </row>
    <row r="22" spans="1:10">
      <c r="A22" s="10"/>
      <c r="B22" s="62"/>
      <c r="C22" s="63"/>
      <c r="D22" s="63"/>
      <c r="E22" s="47" t="str">
        <f t="shared" si="0"/>
        <v/>
      </c>
      <c r="F22" s="123"/>
      <c r="G22" s="68"/>
      <c r="H22" s="69"/>
      <c r="I22" s="70"/>
      <c r="J22">
        <f t="shared" si="1"/>
        <v>0</v>
      </c>
    </row>
    <row r="23" spans="1:10" ht="18.5" thickBot="1">
      <c r="A23" s="10"/>
      <c r="B23" s="27"/>
      <c r="C23" s="27"/>
      <c r="D23" s="27"/>
      <c r="E23" s="28"/>
      <c r="F23" s="91" t="s">
        <v>34</v>
      </c>
      <c r="G23" s="91"/>
      <c r="H23" s="121">
        <f>SUM(H16:I22)</f>
        <v>0</v>
      </c>
      <c r="I23" s="122"/>
      <c r="J23">
        <f>SUM(J16:J22)</f>
        <v>0</v>
      </c>
    </row>
    <row r="24" spans="1:10" ht="55" customHeight="1" thickBot="1">
      <c r="A24" s="9"/>
      <c r="B24" s="74" t="s">
        <v>61</v>
      </c>
      <c r="C24" s="74"/>
      <c r="D24" s="74"/>
      <c r="E24" s="74"/>
      <c r="F24" s="74"/>
      <c r="G24" s="74"/>
      <c r="H24" s="75"/>
      <c r="I24" s="76"/>
    </row>
    <row r="25" spans="1:10" ht="18.5" thickBot="1">
      <c r="A25" s="34" t="s">
        <v>33</v>
      </c>
      <c r="B25" s="83"/>
      <c r="C25" s="84"/>
      <c r="D25" s="85"/>
      <c r="E25" s="38"/>
      <c r="F25" s="14"/>
      <c r="G25" s="36"/>
      <c r="H25" s="36"/>
      <c r="I25" s="37"/>
    </row>
    <row r="26" spans="1:10" ht="25.5" thickBot="1">
      <c r="A26" s="34" t="s">
        <v>25</v>
      </c>
      <c r="B26" s="64">
        <f>IF(COUNTIF($F$16:$G$22,"あり")&gt;0,IF($H$23&gt;6,"レターパックプラスを同封してください",IF($B$25="希望する",260,0)+IF($H$23&gt;2,"490","470")),IF($H$23&gt;9,"レターパックライトを同封してください",IF($B$25="希望する",260,0)+IF($H$23&lt;4,84,94)))</f>
        <v>84</v>
      </c>
      <c r="C26" s="65"/>
      <c r="D26" s="66"/>
      <c r="E26" s="88" t="s">
        <v>28</v>
      </c>
      <c r="F26" s="89"/>
      <c r="G26" s="71">
        <f>$J$23</f>
        <v>0</v>
      </c>
      <c r="H26" s="72"/>
      <c r="I26" s="73"/>
    </row>
    <row r="27" spans="1:10" ht="57" customHeight="1" thickBot="1">
      <c r="A27" s="34" t="s">
        <v>13</v>
      </c>
      <c r="B27" s="59"/>
      <c r="C27" s="60"/>
      <c r="D27" s="61"/>
      <c r="E27" s="88" t="s">
        <v>14</v>
      </c>
      <c r="F27" s="89"/>
      <c r="G27" s="59"/>
      <c r="H27" s="60"/>
      <c r="I27" s="61"/>
    </row>
    <row r="28" spans="1:10" ht="26.4" customHeight="1">
      <c r="A28" s="48" t="s">
        <v>15</v>
      </c>
      <c r="B28" s="51" t="s">
        <v>26</v>
      </c>
      <c r="C28" s="52"/>
      <c r="D28" s="51" t="s">
        <v>27</v>
      </c>
      <c r="E28" s="57"/>
      <c r="F28" s="57"/>
      <c r="G28" s="52"/>
      <c r="H28" s="51" t="s">
        <v>30</v>
      </c>
      <c r="I28" s="52"/>
    </row>
    <row r="29" spans="1:10">
      <c r="A29" s="49"/>
      <c r="B29" s="53" t="s">
        <v>16</v>
      </c>
      <c r="C29" s="54"/>
      <c r="D29" s="53" t="s">
        <v>16</v>
      </c>
      <c r="E29" s="58"/>
      <c r="F29" s="58"/>
      <c r="G29" s="54"/>
      <c r="H29" s="53" t="s">
        <v>16</v>
      </c>
      <c r="I29" s="54"/>
    </row>
    <row r="30" spans="1:10" ht="18.5" thickBot="1">
      <c r="A30" s="49"/>
      <c r="B30" s="55"/>
      <c r="C30" s="56"/>
      <c r="D30" s="90" t="s">
        <v>17</v>
      </c>
      <c r="E30" s="91"/>
      <c r="F30" s="91"/>
      <c r="G30" s="92"/>
      <c r="H30" s="55"/>
      <c r="I30" s="56"/>
    </row>
    <row r="31" spans="1:10">
      <c r="A31" s="49"/>
      <c r="B31" s="93" t="s">
        <v>18</v>
      </c>
      <c r="C31" s="94"/>
      <c r="D31" s="94"/>
      <c r="E31" s="94"/>
      <c r="F31" s="94"/>
      <c r="G31" s="94"/>
      <c r="H31" s="94"/>
      <c r="I31" s="95"/>
    </row>
    <row r="32" spans="1:10" ht="18.5" thickBot="1">
      <c r="A32" s="50"/>
      <c r="B32" s="96" t="s">
        <v>20</v>
      </c>
      <c r="C32" s="97"/>
      <c r="D32" s="97"/>
      <c r="E32" s="97"/>
      <c r="F32" s="97"/>
      <c r="G32" s="97"/>
      <c r="H32" s="97"/>
      <c r="I32" s="98"/>
    </row>
    <row r="33" spans="1:9" ht="91.25" customHeight="1" thickBot="1">
      <c r="A33" s="34" t="s">
        <v>19</v>
      </c>
      <c r="B33" s="59"/>
      <c r="C33" s="60"/>
      <c r="D33" s="60"/>
      <c r="E33" s="60"/>
      <c r="F33" s="60"/>
      <c r="G33" s="60"/>
      <c r="H33" s="60"/>
      <c r="I33" s="61"/>
    </row>
    <row r="34" spans="1:9">
      <c r="A34" s="2"/>
      <c r="B34" s="2"/>
      <c r="C34" s="2"/>
      <c r="D34" s="2"/>
      <c r="E34" s="2"/>
      <c r="F34" s="2"/>
      <c r="G34" s="2"/>
      <c r="H34" s="2"/>
      <c r="I34" s="2"/>
    </row>
    <row r="35" spans="1:9">
      <c r="A35" s="1"/>
    </row>
  </sheetData>
  <sheetProtection algorithmName="SHA-512" hashValue="XMAcxWrD2xoDcZ8zux4zzqnkAKN8zoeFMAjNVToOTEU+zrAU8hsplPBCIHgDz9pyWqIj2LWkis5KpUmMqhwarw==" saltValue="Z0VOmQtucSVpkb+mkk0CnA==" spinCount="100000" sheet="1" objects="1" scenarios="1"/>
  <mergeCells count="58">
    <mergeCell ref="B16:D16"/>
    <mergeCell ref="H17:I17"/>
    <mergeCell ref="F16:G16"/>
    <mergeCell ref="F23:G23"/>
    <mergeCell ref="H16:I16"/>
    <mergeCell ref="H23:I23"/>
    <mergeCell ref="F22:G22"/>
    <mergeCell ref="H22:I22"/>
    <mergeCell ref="F20:G20"/>
    <mergeCell ref="H20:I20"/>
    <mergeCell ref="F18:G18"/>
    <mergeCell ref="H18:I18"/>
    <mergeCell ref="G7:I8"/>
    <mergeCell ref="H15:I15"/>
    <mergeCell ref="E13:F13"/>
    <mergeCell ref="G1:I1"/>
    <mergeCell ref="B10:C10"/>
    <mergeCell ref="B15:D15"/>
    <mergeCell ref="B8:E8"/>
    <mergeCell ref="B7:E7"/>
    <mergeCell ref="F7:F8"/>
    <mergeCell ref="F15:G15"/>
    <mergeCell ref="B33:I33"/>
    <mergeCell ref="B11:I11"/>
    <mergeCell ref="G12:I12"/>
    <mergeCell ref="C12:E12"/>
    <mergeCell ref="B14:D14"/>
    <mergeCell ref="B25:D25"/>
    <mergeCell ref="E26:F26"/>
    <mergeCell ref="D30:G30"/>
    <mergeCell ref="H28:I28"/>
    <mergeCell ref="H29:I29"/>
    <mergeCell ref="H30:I30"/>
    <mergeCell ref="B31:I31"/>
    <mergeCell ref="B32:I32"/>
    <mergeCell ref="B27:D27"/>
    <mergeCell ref="E27:F27"/>
    <mergeCell ref="F17:G17"/>
    <mergeCell ref="G27:I27"/>
    <mergeCell ref="B19:D19"/>
    <mergeCell ref="B18:D18"/>
    <mergeCell ref="B17:D17"/>
    <mergeCell ref="B26:D26"/>
    <mergeCell ref="B21:D21"/>
    <mergeCell ref="F21:G21"/>
    <mergeCell ref="H21:I21"/>
    <mergeCell ref="B22:D22"/>
    <mergeCell ref="B20:D20"/>
    <mergeCell ref="F19:G19"/>
    <mergeCell ref="H19:I19"/>
    <mergeCell ref="G26:I26"/>
    <mergeCell ref="B24:I24"/>
    <mergeCell ref="A28:A32"/>
    <mergeCell ref="B28:C28"/>
    <mergeCell ref="B29:C29"/>
    <mergeCell ref="B30:C30"/>
    <mergeCell ref="D28:G28"/>
    <mergeCell ref="D29:G29"/>
  </mergeCells>
  <phoneticPr fontId="7"/>
  <conditionalFormatting sqref="B7 G7">
    <cfRule type="cellIs" dxfId="42" priority="124" operator="equal">
      <formula>B7=""</formula>
    </cfRule>
  </conditionalFormatting>
  <conditionalFormatting sqref="B7:B8">
    <cfRule type="expression" dxfId="41" priority="122">
      <formula>B7=""</formula>
    </cfRule>
  </conditionalFormatting>
  <conditionalFormatting sqref="B10">
    <cfRule type="expression" dxfId="40" priority="87">
      <formula>B10=""</formula>
    </cfRule>
  </conditionalFormatting>
  <conditionalFormatting sqref="B14:D14">
    <cfRule type="expression" dxfId="39" priority="125">
      <formula>B14=""</formula>
    </cfRule>
  </conditionalFormatting>
  <conditionalFormatting sqref="B16:D22">
    <cfRule type="expression" dxfId="38" priority="61">
      <formula>COUNTIF($B$16:$B$22,"&lt;&gt;")=0</formula>
    </cfRule>
  </conditionalFormatting>
  <conditionalFormatting sqref="B25:D25">
    <cfRule type="expression" dxfId="37" priority="93">
      <formula>B25=""</formula>
    </cfRule>
  </conditionalFormatting>
  <conditionalFormatting sqref="B27:D27">
    <cfRule type="expression" dxfId="36" priority="109">
      <formula>B27=""</formula>
    </cfRule>
  </conditionalFormatting>
  <conditionalFormatting sqref="B11:I11">
    <cfRule type="expression" dxfId="35" priority="117">
      <formula>B11=""</formula>
    </cfRule>
  </conditionalFormatting>
  <conditionalFormatting sqref="C13:D13">
    <cfRule type="expression" dxfId="34" priority="114">
      <formula>C13=""</formula>
    </cfRule>
  </conditionalFormatting>
  <conditionalFormatting sqref="C9:E9">
    <cfRule type="expression" dxfId="33" priority="119">
      <formula>C9=""</formula>
    </cfRule>
  </conditionalFormatting>
  <conditionalFormatting sqref="C12:E12">
    <cfRule type="expression" dxfId="32" priority="113">
      <formula>AND(C12="",G12="")</formula>
    </cfRule>
  </conditionalFormatting>
  <conditionalFormatting sqref="E16:E22">
    <cfRule type="expression" dxfId="31" priority="1">
      <formula>B16="退学証明書"</formula>
    </cfRule>
    <cfRule type="expression" dxfId="30" priority="2">
      <formula>B16="在籍期間証明書"</formula>
    </cfRule>
    <cfRule type="expression" dxfId="29" priority="4">
      <formula>$B16="在籍期間証明書"</formula>
    </cfRule>
  </conditionalFormatting>
  <conditionalFormatting sqref="F16:F22 H16:H22">
    <cfRule type="expression" dxfId="28" priority="26">
      <formula>COUNTIF($B$16:$B$22,"&lt;&gt;")=0</formula>
    </cfRule>
  </conditionalFormatting>
  <conditionalFormatting sqref="F7:G7">
    <cfRule type="expression" dxfId="27" priority="105">
      <formula>F7=""</formula>
    </cfRule>
  </conditionalFormatting>
  <conditionalFormatting sqref="G1">
    <cfRule type="expression" dxfId="26" priority="92">
      <formula>G1=""</formula>
    </cfRule>
  </conditionalFormatting>
  <conditionalFormatting sqref="G13">
    <cfRule type="expression" dxfId="25" priority="115">
      <formula>G13=""</formula>
    </cfRule>
  </conditionalFormatting>
  <conditionalFormatting sqref="G12:I12">
    <cfRule type="expression" dxfId="24" priority="112">
      <formula>AND(C12="",G12="")</formula>
    </cfRule>
  </conditionalFormatting>
  <conditionalFormatting sqref="G27:I27">
    <cfRule type="expression" dxfId="23" priority="108">
      <formula>G27=""</formula>
    </cfRule>
  </conditionalFormatting>
  <conditionalFormatting sqref="H13">
    <cfRule type="expression" dxfId="22" priority="84" stopIfTrue="1">
      <formula>AND(COUNTIF(B16:B22,"*卒業*")&gt;0,H13="")</formula>
    </cfRule>
  </conditionalFormatting>
  <conditionalFormatting sqref="I13">
    <cfRule type="expression" dxfId="21" priority="82">
      <formula>AND(COUNTIF(B16:B22,"*卒業*")&gt;0,I13="")</formula>
    </cfRule>
  </conditionalFormatting>
  <dataValidations count="10">
    <dataValidation type="list" allowBlank="1" showInputMessage="1" showErrorMessage="1" sqref="B14:D14" xr:uid="{13AC26E2-C9DB-42D6-945E-294357D94440}">
      <formula1>"IT総合学部,世界遺産学部"</formula1>
    </dataValidation>
    <dataValidation type="list" allowBlank="1" showInputMessage="1" showErrorMessage="1" sqref="F16:F22" xr:uid="{C113A628-286E-4268-923C-0CC00E186A54}">
      <formula1>"　,あり"</formula1>
    </dataValidation>
    <dataValidation type="list" allowBlank="1" showInputMessage="1" showErrorMessage="1" sqref="H16:H22" xr:uid="{8468C65D-0D11-4550-B1C5-8577F8E487EC}">
      <formula1>"1,2,3,4,5,6,7,8,9,10"</formula1>
    </dataValidation>
    <dataValidation type="list" allowBlank="1" showInputMessage="1" showErrorMessage="1" sqref="B25:D25" xr:uid="{27394753-9F54-4F75-BDD2-DBFBD4A9E9B6}">
      <formula1>"希望する,希望しない"</formula1>
    </dataValidation>
    <dataValidation imeMode="halfAlpha" allowBlank="1" showInputMessage="1" showErrorMessage="1" sqref="G7:I8 C12:E12 G12:I12" xr:uid="{3F3579EF-CD4C-447E-9DB6-EBA0A22D613C}"/>
    <dataValidation imeMode="fullKatakana" allowBlank="1" showInputMessage="1" showErrorMessage="1" sqref="B7:E7" xr:uid="{F7B97EF4-C116-48A9-9AD1-9A528D56844A}"/>
    <dataValidation imeMode="hiragana" allowBlank="1" showInputMessage="1" showErrorMessage="1" sqref="B8:E8 B11:I11" xr:uid="{3CA304D2-2C89-4513-BCC3-B080BC53470C}"/>
    <dataValidation type="whole" imeMode="halfAlpha" allowBlank="1" showInputMessage="1" showErrorMessage="1" error="半角数字7桁で入力してください。_x000a_（例：〒813-0017→8130017）" sqref="B10:C10" xr:uid="{3C3BEE47-B95B-44C9-94AE-00822B23EC9E}">
      <formula1>0</formula1>
      <formula2>9999999</formula2>
    </dataValidation>
    <dataValidation type="list" allowBlank="1" showInputMessage="1" showErrorMessage="1" sqref="B16:D22" xr:uid="{022DB20A-52B9-416D-883F-A81F12F947EA}">
      <formula1>"在学証明書,退学証明書,成績証明書,卒業証明書,卒業見込証明書,在学期間証明書"</formula1>
    </dataValidation>
    <dataValidation type="list" allowBlank="1" showInputMessage="1" sqref="E16:E22" xr:uid="{DEA5DF22-67F1-4886-BD66-0B6FD2D7C6FF}">
      <formula1>" ,英文"</formula1>
    </dataValidation>
  </dataValidations>
  <printOptions horizontalCentered="1" verticalCentered="1"/>
  <pageMargins left="0.25" right="0.25" top="0.75" bottom="0.75" header="0.3" footer="0.3"/>
  <pageSetup paperSize="9" scale="8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imeMode="halfAlpha" allowBlank="1" showInputMessage="1" showErrorMessage="1" error="1～12の間で半角数字2桁で入力してください。_x000a_（例：3月→3、12月→12）" xr:uid="{EA0A3155-71A4-4F8E-B1FA-655E42FFDF8F}">
          <x14:formula1>
            <xm:f>リスト用!$B$2:$B$13</xm:f>
          </x14:formula1>
          <xm:sqref>D9</xm:sqref>
        </x14:dataValidation>
        <x14:dataValidation type="list" imeMode="halfAlpha" allowBlank="1" showInputMessage="1" showErrorMessage="1" error="1～31の間で半角数字2桁で入力してください。_x000a_（例：5日の場合→5、15日の場合→15）" xr:uid="{5CDD0FDD-52F8-4B45-8307-C1EA4A69F4E9}">
          <x14:formula1>
            <xm:f>リスト用!$C$2:$C$32</xm:f>
          </x14:formula1>
          <xm:sqref>E9</xm:sqref>
        </x14:dataValidation>
        <x14:dataValidation type="list" imeMode="halfAlpha" allowBlank="1" showInputMessage="1" showErrorMessage="1" error="3月卒業の場合は3、9月卒業の場合は9を入力してください。" xr:uid="{D00CE86D-A87A-481A-B13F-31B82FCEA656}">
          <x14:formula1>
            <xm:f>リスト用!$G$2:$G$3</xm:f>
          </x14:formula1>
          <xm:sqref>I13</xm:sqref>
        </x14:dataValidation>
        <x14:dataValidation type="list" imeMode="halfAlpha" operator="equal" allowBlank="1" showInputMessage="1" showErrorMessage="1" error="4月入学の場合は4、10月入学の場合は10を入力してください。" xr:uid="{334E36BB-B1B7-42FC-B6A2-205C04B1D8B7}">
          <x14:formula1>
            <xm:f>リスト用!$E$2:$E$3</xm:f>
          </x14:formula1>
          <xm:sqref>D13</xm:sqref>
        </x14:dataValidation>
        <x14:dataValidation type="list" imeMode="halfAlpha" operator="greaterThanOrEqual" allowBlank="1" showInputMessage="1" showErrorMessage="1" error="半角数字4桁かつ2007年以降の年を入力してください。_x000a_（例：2007年入学の場合→2007)" xr:uid="{5F6BCE59-40BF-4405-A581-3E7AAB29AB07}">
          <x14:formula1>
            <xm:f>リスト用!$D$2:$D$18</xm:f>
          </x14:formula1>
          <xm:sqref>C13</xm:sqref>
        </x14:dataValidation>
        <x14:dataValidation type="list" imeMode="halfAlpha" allowBlank="1" showInputMessage="1" showErrorMessage="1" error="半角数字4桁で入力してください。_x000a_（例：2001年→2001）" xr:uid="{FA4984C2-42DE-4BFE-A4FB-1099C133ABE0}">
          <x14:formula1>
            <xm:f>リスト用!$A$2:$A$124</xm:f>
          </x14:formula1>
          <xm:sqref>C9</xm:sqref>
        </x14:dataValidation>
        <x14:dataValidation type="list" imeMode="halfAlpha" operator="greaterThanOrEqual" allowBlank="1" showInputMessage="1" showErrorMessage="1" error="半角数字4桁かつ2007年以降の年を入力してください。_x000a_（例：2010年卒業の場合→2010)" xr:uid="{47C37886-F755-430F-869F-2F5774A53FE2}">
          <x14:formula1>
            <xm:f>リスト用!$F$2:$F$19</xm:f>
          </x14:formula1>
          <xm:sqref>H13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D13CB-2AE4-4247-B7D8-E34265D36CF9}">
  <sheetPr>
    <tabColor theme="7" tint="0.79998168889431442"/>
    <pageSetUpPr fitToPage="1"/>
  </sheetPr>
  <dimension ref="A1:J35"/>
  <sheetViews>
    <sheetView view="pageBreakPreview" zoomScaleNormal="70" zoomScaleSheetLayoutView="100" workbookViewId="0"/>
  </sheetViews>
  <sheetFormatPr defaultColWidth="8.6640625" defaultRowHeight="18"/>
  <cols>
    <col min="1" max="1" width="15.9140625" customWidth="1"/>
    <col min="3" max="3" width="8.6640625" customWidth="1"/>
    <col min="9" max="9" width="8.6640625" customWidth="1"/>
  </cols>
  <sheetData>
    <row r="1" spans="1:10">
      <c r="A1" s="4"/>
      <c r="B1" s="4"/>
      <c r="C1" s="4"/>
      <c r="D1" s="4"/>
      <c r="E1" s="4"/>
      <c r="F1" s="16" t="s">
        <v>21</v>
      </c>
      <c r="G1" s="104">
        <f ca="1">TODAY()</f>
        <v>45198</v>
      </c>
      <c r="H1" s="104"/>
      <c r="I1" s="104"/>
    </row>
    <row r="2" spans="1:10">
      <c r="A2" s="3"/>
      <c r="B2" s="4"/>
      <c r="C2" s="4"/>
      <c r="D2" s="4"/>
      <c r="E2" s="4"/>
      <c r="F2" s="4"/>
      <c r="G2" s="4"/>
      <c r="H2" s="4"/>
      <c r="I2" s="4"/>
    </row>
    <row r="3" spans="1:10">
      <c r="A3" s="4"/>
      <c r="B3" s="4"/>
      <c r="C3" s="4"/>
      <c r="E3" s="5" t="s">
        <v>0</v>
      </c>
      <c r="G3" s="4"/>
      <c r="H3" s="4"/>
      <c r="I3" s="4"/>
    </row>
    <row r="4" spans="1:10">
      <c r="A4" s="6"/>
      <c r="B4" s="4"/>
      <c r="C4" s="4"/>
      <c r="D4" s="4"/>
      <c r="E4" s="4"/>
      <c r="F4" s="4"/>
      <c r="G4" s="4"/>
      <c r="H4" s="4"/>
      <c r="I4" s="4"/>
    </row>
    <row r="5" spans="1:10">
      <c r="A5" s="7" t="s">
        <v>1</v>
      </c>
      <c r="B5" s="4"/>
      <c r="C5" s="4"/>
      <c r="D5" s="4"/>
      <c r="E5" s="4"/>
      <c r="F5" s="4"/>
      <c r="G5" s="35"/>
      <c r="H5" s="4" t="s">
        <v>44</v>
      </c>
      <c r="I5" s="4"/>
    </row>
    <row r="6" spans="1:10" ht="18.5" thickBot="1">
      <c r="A6" s="7" t="s">
        <v>2</v>
      </c>
      <c r="B6" s="4"/>
      <c r="C6" s="4"/>
      <c r="D6" s="4"/>
      <c r="E6" s="4"/>
      <c r="F6" s="4"/>
      <c r="H6" s="39"/>
    </row>
    <row r="7" spans="1:10">
      <c r="A7" s="8" t="s">
        <v>3</v>
      </c>
      <c r="B7" s="125" t="s">
        <v>39</v>
      </c>
      <c r="C7" s="126"/>
      <c r="D7" s="126"/>
      <c r="E7" s="126"/>
      <c r="F7" s="112" t="s">
        <v>32</v>
      </c>
      <c r="G7" s="57">
        <v>22012345678</v>
      </c>
      <c r="H7" s="57"/>
      <c r="I7" s="52"/>
    </row>
    <row r="8" spans="1:10" ht="30" customHeight="1" thickBot="1">
      <c r="A8" s="34" t="s">
        <v>4</v>
      </c>
      <c r="B8" s="127" t="s">
        <v>38</v>
      </c>
      <c r="C8" s="128"/>
      <c r="D8" s="128"/>
      <c r="E8" s="128"/>
      <c r="F8" s="113"/>
      <c r="G8" s="91"/>
      <c r="H8" s="91"/>
      <c r="I8" s="92"/>
    </row>
    <row r="9" spans="1:10" ht="18.649999999999999" customHeight="1" thickBot="1">
      <c r="A9" s="34" t="s">
        <v>5</v>
      </c>
      <c r="B9" s="22" t="s">
        <v>21</v>
      </c>
      <c r="C9" s="11">
        <v>2007</v>
      </c>
      <c r="D9" s="12">
        <v>7</v>
      </c>
      <c r="E9" s="13">
        <v>7</v>
      </c>
      <c r="F9" s="14"/>
      <c r="G9" s="14"/>
      <c r="H9" s="14"/>
      <c r="I9" s="15"/>
    </row>
    <row r="10" spans="1:10" ht="18" customHeight="1" thickBot="1">
      <c r="A10" s="33" t="s">
        <v>6</v>
      </c>
      <c r="B10" s="129">
        <v>8130011</v>
      </c>
      <c r="C10" s="130"/>
      <c r="D10" s="30"/>
      <c r="E10" s="31"/>
      <c r="F10" s="31"/>
      <c r="G10" s="31"/>
      <c r="H10" s="31"/>
      <c r="I10" s="32"/>
    </row>
    <row r="11" spans="1:10" ht="39.65" customHeight="1" thickBot="1">
      <c r="A11" s="33" t="s">
        <v>22</v>
      </c>
      <c r="B11" s="131" t="s">
        <v>43</v>
      </c>
      <c r="C11" s="132"/>
      <c r="D11" s="132"/>
      <c r="E11" s="132"/>
      <c r="F11" s="132"/>
      <c r="G11" s="132"/>
      <c r="H11" s="132"/>
      <c r="I11" s="133"/>
    </row>
    <row r="12" spans="1:10" ht="18.649999999999999" customHeight="1" thickBot="1">
      <c r="A12" s="9"/>
      <c r="B12" s="20" t="s">
        <v>23</v>
      </c>
      <c r="C12" s="88"/>
      <c r="D12" s="107"/>
      <c r="E12" s="89"/>
      <c r="F12" s="20" t="s">
        <v>24</v>
      </c>
      <c r="G12" s="134" t="s">
        <v>47</v>
      </c>
      <c r="H12" s="135"/>
      <c r="I12" s="136"/>
    </row>
    <row r="13" spans="1:10" ht="18.649999999999999" customHeight="1" thickBot="1">
      <c r="A13" s="34" t="s">
        <v>7</v>
      </c>
      <c r="B13" s="22" t="s">
        <v>21</v>
      </c>
      <c r="C13" s="11">
        <v>2022</v>
      </c>
      <c r="D13" s="12">
        <v>4</v>
      </c>
      <c r="E13" s="88" t="s">
        <v>29</v>
      </c>
      <c r="F13" s="89"/>
      <c r="G13" s="17" t="s">
        <v>21</v>
      </c>
      <c r="H13" s="11">
        <v>2026</v>
      </c>
      <c r="I13" s="23">
        <v>3</v>
      </c>
    </row>
    <row r="14" spans="1:10" ht="18.649999999999999" customHeight="1" thickBot="1">
      <c r="A14" s="34" t="s">
        <v>8</v>
      </c>
      <c r="B14" s="137" t="s">
        <v>40</v>
      </c>
      <c r="C14" s="138"/>
      <c r="D14" s="138"/>
      <c r="E14" s="21"/>
      <c r="F14" s="18"/>
      <c r="G14" s="29" t="s">
        <v>42</v>
      </c>
      <c r="H14" s="18"/>
      <c r="I14" s="19"/>
    </row>
    <row r="15" spans="1:10" ht="18.649999999999999" customHeight="1" thickBot="1">
      <c r="A15" s="33" t="s">
        <v>9</v>
      </c>
      <c r="B15" s="88" t="s">
        <v>9</v>
      </c>
      <c r="C15" s="107"/>
      <c r="D15" s="107"/>
      <c r="E15" s="24" t="s">
        <v>31</v>
      </c>
      <c r="F15" s="114" t="s">
        <v>11</v>
      </c>
      <c r="G15" s="57"/>
      <c r="H15" s="124" t="s">
        <v>12</v>
      </c>
      <c r="I15" s="52"/>
    </row>
    <row r="16" spans="1:10" ht="18" customHeight="1">
      <c r="A16" s="33" t="s">
        <v>10</v>
      </c>
      <c r="B16" s="139" t="s">
        <v>37</v>
      </c>
      <c r="C16" s="140"/>
      <c r="D16" s="140"/>
      <c r="E16" s="25" t="s">
        <v>36</v>
      </c>
      <c r="F16" s="141"/>
      <c r="G16" s="142"/>
      <c r="H16" s="143">
        <v>1</v>
      </c>
      <c r="I16" s="144"/>
      <c r="J16">
        <f>IF(E16="英文",500*H16,100*H16)</f>
        <v>500</v>
      </c>
    </row>
    <row r="17" spans="1:10">
      <c r="A17" s="10"/>
      <c r="B17" s="145" t="s">
        <v>37</v>
      </c>
      <c r="C17" s="146"/>
      <c r="D17" s="146"/>
      <c r="E17" s="25" t="str">
        <f>IF($B17="在学期間証明書","－","")</f>
        <v/>
      </c>
      <c r="F17" s="147" t="s">
        <v>35</v>
      </c>
      <c r="G17" s="148"/>
      <c r="H17" s="149">
        <v>1</v>
      </c>
      <c r="I17" s="150"/>
      <c r="J17">
        <f t="shared" ref="J17:J22" si="0">IF(E17="英文",500*H17,100*H17)</f>
        <v>100</v>
      </c>
    </row>
    <row r="18" spans="1:10">
      <c r="A18" s="10"/>
      <c r="B18" s="145" t="s">
        <v>41</v>
      </c>
      <c r="C18" s="146"/>
      <c r="D18" s="151"/>
      <c r="E18" s="25" t="str">
        <f>IF($B18="在学期間証明書","－","")</f>
        <v/>
      </c>
      <c r="F18" s="147"/>
      <c r="G18" s="148"/>
      <c r="H18" s="149">
        <v>1</v>
      </c>
      <c r="I18" s="150"/>
      <c r="J18">
        <f t="shared" si="0"/>
        <v>100</v>
      </c>
    </row>
    <row r="19" spans="1:10" ht="18" customHeight="1">
      <c r="A19" s="10"/>
      <c r="B19" s="145" t="s">
        <v>41</v>
      </c>
      <c r="C19" s="146"/>
      <c r="D19" s="151"/>
      <c r="E19" s="25" t="s">
        <v>36</v>
      </c>
      <c r="F19" s="147" t="s">
        <v>35</v>
      </c>
      <c r="G19" s="148"/>
      <c r="H19" s="149">
        <v>1</v>
      </c>
      <c r="I19" s="150"/>
      <c r="J19">
        <f t="shared" si="0"/>
        <v>500</v>
      </c>
    </row>
    <row r="20" spans="1:10">
      <c r="A20" s="10"/>
      <c r="B20" s="145" t="s">
        <v>62</v>
      </c>
      <c r="C20" s="146"/>
      <c r="D20" s="146"/>
      <c r="E20" s="25" t="str">
        <f>IF($B20="在学期間証明書","－","")</f>
        <v>－</v>
      </c>
      <c r="F20" s="147"/>
      <c r="G20" s="148"/>
      <c r="H20" s="149">
        <v>1</v>
      </c>
      <c r="I20" s="150"/>
      <c r="J20">
        <f t="shared" si="0"/>
        <v>100</v>
      </c>
    </row>
    <row r="21" spans="1:10">
      <c r="A21" s="10"/>
      <c r="B21" s="145"/>
      <c r="C21" s="146"/>
      <c r="D21" s="146"/>
      <c r="E21" s="25" t="str">
        <f>IF($B21="在籍期間証明書","－","")</f>
        <v/>
      </c>
      <c r="F21" s="147"/>
      <c r="G21" s="148"/>
      <c r="H21" s="149"/>
      <c r="I21" s="150"/>
      <c r="J21">
        <f t="shared" si="0"/>
        <v>0</v>
      </c>
    </row>
    <row r="22" spans="1:10">
      <c r="A22" s="10"/>
      <c r="B22" s="145"/>
      <c r="C22" s="146"/>
      <c r="D22" s="146"/>
      <c r="E22" s="25" t="str">
        <f>IF($B22="在籍期間証明書","－","")</f>
        <v/>
      </c>
      <c r="F22" s="147"/>
      <c r="G22" s="148"/>
      <c r="H22" s="149"/>
      <c r="I22" s="150"/>
      <c r="J22">
        <f t="shared" si="0"/>
        <v>0</v>
      </c>
    </row>
    <row r="23" spans="1:10" ht="18.5" thickBot="1">
      <c r="A23" s="10"/>
      <c r="B23" s="26"/>
      <c r="C23" s="27"/>
      <c r="D23" s="27"/>
      <c r="E23" s="28"/>
      <c r="F23" s="153" t="s">
        <v>34</v>
      </c>
      <c r="G23" s="153"/>
      <c r="H23" s="154">
        <f>SUM(H16:I22)</f>
        <v>5</v>
      </c>
      <c r="I23" s="155"/>
      <c r="J23">
        <f>SUM(J16:J22)</f>
        <v>1300</v>
      </c>
    </row>
    <row r="24" spans="1:10" ht="55" customHeight="1" thickBot="1">
      <c r="A24" s="9"/>
      <c r="B24" s="152" t="s">
        <v>58</v>
      </c>
      <c r="C24" s="74"/>
      <c r="D24" s="74"/>
      <c r="E24" s="74"/>
      <c r="F24" s="74"/>
      <c r="G24" s="74"/>
      <c r="H24" s="75"/>
      <c r="I24" s="76"/>
    </row>
    <row r="25" spans="1:10" ht="18.5" thickBot="1">
      <c r="A25" s="34" t="s">
        <v>33</v>
      </c>
      <c r="B25" s="88" t="s">
        <v>49</v>
      </c>
      <c r="C25" s="107"/>
      <c r="D25" s="89"/>
      <c r="E25" s="38"/>
      <c r="F25" s="14"/>
      <c r="G25" s="36"/>
      <c r="H25" s="36"/>
      <c r="I25" s="37"/>
    </row>
    <row r="26" spans="1:10" ht="25.5" thickBot="1">
      <c r="A26" s="34" t="s">
        <v>25</v>
      </c>
      <c r="B26" s="64">
        <f>IF(H23&gt;9,"レターパックプラスを同封してください。",IF(B25="希望する",260,0)+IF(COUNTIF(F16:G22,"あり")&gt;0,IF(SUMIF(F16:G22,"あり",H16:I22)&gt;2,"460","440"),IF(H23&gt;3,94,84)))</f>
        <v>700</v>
      </c>
      <c r="C26" s="65"/>
      <c r="D26" s="66"/>
      <c r="E26" s="88" t="s">
        <v>28</v>
      </c>
      <c r="F26" s="89"/>
      <c r="G26" s="71">
        <f>$J$23</f>
        <v>1300</v>
      </c>
      <c r="H26" s="72"/>
      <c r="I26" s="73"/>
    </row>
    <row r="27" spans="1:10" ht="57" customHeight="1" thickBot="1">
      <c r="A27" s="34" t="s">
        <v>13</v>
      </c>
      <c r="B27" s="156" t="s">
        <v>45</v>
      </c>
      <c r="C27" s="157"/>
      <c r="D27" s="158"/>
      <c r="E27" s="88" t="s">
        <v>14</v>
      </c>
      <c r="F27" s="89"/>
      <c r="G27" s="156" t="s">
        <v>46</v>
      </c>
      <c r="H27" s="157"/>
      <c r="I27" s="158"/>
    </row>
    <row r="28" spans="1:10" ht="26.4" customHeight="1">
      <c r="A28" s="48" t="s">
        <v>15</v>
      </c>
      <c r="B28" s="51" t="s">
        <v>26</v>
      </c>
      <c r="C28" s="52"/>
      <c r="D28" s="51" t="s">
        <v>27</v>
      </c>
      <c r="E28" s="57"/>
      <c r="F28" s="57"/>
      <c r="G28" s="52"/>
      <c r="H28" s="51" t="s">
        <v>30</v>
      </c>
      <c r="I28" s="52"/>
    </row>
    <row r="29" spans="1:10">
      <c r="A29" s="49"/>
      <c r="B29" s="159" t="s">
        <v>16</v>
      </c>
      <c r="C29" s="160"/>
      <c r="D29" s="159" t="s">
        <v>16</v>
      </c>
      <c r="E29" s="161"/>
      <c r="F29" s="161"/>
      <c r="G29" s="160"/>
      <c r="H29" s="159" t="s">
        <v>16</v>
      </c>
      <c r="I29" s="160"/>
    </row>
    <row r="30" spans="1:10" ht="18.5" thickBot="1">
      <c r="A30" s="49"/>
      <c r="B30" s="55"/>
      <c r="C30" s="56"/>
      <c r="D30" s="90" t="s">
        <v>17</v>
      </c>
      <c r="E30" s="91"/>
      <c r="F30" s="91"/>
      <c r="G30" s="92"/>
      <c r="H30" s="55"/>
      <c r="I30" s="56"/>
    </row>
    <row r="31" spans="1:10">
      <c r="A31" s="49"/>
      <c r="B31" s="93" t="s">
        <v>18</v>
      </c>
      <c r="C31" s="94"/>
      <c r="D31" s="94"/>
      <c r="E31" s="94"/>
      <c r="F31" s="94"/>
      <c r="G31" s="94"/>
      <c r="H31" s="94"/>
      <c r="I31" s="95"/>
    </row>
    <row r="32" spans="1:10" ht="18.5" thickBot="1">
      <c r="A32" s="50"/>
      <c r="B32" s="96" t="s">
        <v>20</v>
      </c>
      <c r="C32" s="97"/>
      <c r="D32" s="97"/>
      <c r="E32" s="97"/>
      <c r="F32" s="97"/>
      <c r="G32" s="97"/>
      <c r="H32" s="97"/>
      <c r="I32" s="98"/>
    </row>
    <row r="33" spans="1:9" ht="91.25" customHeight="1" thickBot="1">
      <c r="A33" s="34" t="s">
        <v>19</v>
      </c>
      <c r="B33" s="156"/>
      <c r="C33" s="157"/>
      <c r="D33" s="157"/>
      <c r="E33" s="157"/>
      <c r="F33" s="157"/>
      <c r="G33" s="157"/>
      <c r="H33" s="157"/>
      <c r="I33" s="158"/>
    </row>
    <row r="34" spans="1:9">
      <c r="A34" s="2"/>
      <c r="B34" s="2"/>
      <c r="C34" s="2"/>
      <c r="D34" s="2"/>
      <c r="E34" s="2"/>
      <c r="F34" s="2"/>
      <c r="G34" s="2"/>
      <c r="H34" s="2"/>
      <c r="I34" s="2"/>
    </row>
    <row r="35" spans="1:9">
      <c r="A35" s="1"/>
    </row>
  </sheetData>
  <sheetProtection algorithmName="SHA-512" hashValue="ilQ7iWAgI9oO4ajVW8cfiGHAYRy0dmUwNCjwzE+6PCCpfBxftjkyO6uhEloFhSv5laX5yKjSyI21tHCAsft5uA==" saltValue="02cNkel6oQRD/F/htE4ACQ==" spinCount="100000" sheet="1" objects="1" scenarios="1"/>
  <mergeCells count="58">
    <mergeCell ref="B31:I31"/>
    <mergeCell ref="B32:I32"/>
    <mergeCell ref="B33:I33"/>
    <mergeCell ref="A28:A32"/>
    <mergeCell ref="B28:C28"/>
    <mergeCell ref="D28:G28"/>
    <mergeCell ref="H28:I28"/>
    <mergeCell ref="B29:C29"/>
    <mergeCell ref="D29:G29"/>
    <mergeCell ref="H29:I29"/>
    <mergeCell ref="B30:C30"/>
    <mergeCell ref="D30:G30"/>
    <mergeCell ref="H30:I30"/>
    <mergeCell ref="B25:D25"/>
    <mergeCell ref="B26:D26"/>
    <mergeCell ref="E26:F26"/>
    <mergeCell ref="G26:I26"/>
    <mergeCell ref="B27:D27"/>
    <mergeCell ref="E27:F27"/>
    <mergeCell ref="G27:I27"/>
    <mergeCell ref="B24:I24"/>
    <mergeCell ref="B20:D20"/>
    <mergeCell ref="F20:G20"/>
    <mergeCell ref="H20:I20"/>
    <mergeCell ref="B21:D21"/>
    <mergeCell ref="F21:G21"/>
    <mergeCell ref="H21:I21"/>
    <mergeCell ref="B22:D22"/>
    <mergeCell ref="F22:G22"/>
    <mergeCell ref="H22:I22"/>
    <mergeCell ref="F23:G23"/>
    <mergeCell ref="H23:I23"/>
    <mergeCell ref="B18:D18"/>
    <mergeCell ref="F18:G18"/>
    <mergeCell ref="H18:I18"/>
    <mergeCell ref="B19:D19"/>
    <mergeCell ref="F19:G19"/>
    <mergeCell ref="H19:I19"/>
    <mergeCell ref="B16:D16"/>
    <mergeCell ref="F16:G16"/>
    <mergeCell ref="H16:I16"/>
    <mergeCell ref="B17:D17"/>
    <mergeCell ref="F17:G17"/>
    <mergeCell ref="H17:I17"/>
    <mergeCell ref="B15:D15"/>
    <mergeCell ref="F15:G15"/>
    <mergeCell ref="H15:I15"/>
    <mergeCell ref="G1:I1"/>
    <mergeCell ref="B7:E7"/>
    <mergeCell ref="F7:F8"/>
    <mergeCell ref="G7:I8"/>
    <mergeCell ref="B8:E8"/>
    <mergeCell ref="B10:C10"/>
    <mergeCell ref="B11:I11"/>
    <mergeCell ref="C12:E12"/>
    <mergeCell ref="G12:I12"/>
    <mergeCell ref="E13:F13"/>
    <mergeCell ref="B14:D14"/>
  </mergeCells>
  <phoneticPr fontId="7"/>
  <conditionalFormatting sqref="B7 G7">
    <cfRule type="cellIs" dxfId="20" priority="69" operator="equal">
      <formula>B7=""</formula>
    </cfRule>
  </conditionalFormatting>
  <conditionalFormatting sqref="B7:B8">
    <cfRule type="expression" dxfId="19" priority="67">
      <formula>B7=""</formula>
    </cfRule>
  </conditionalFormatting>
  <conditionalFormatting sqref="B10">
    <cfRule type="expression" dxfId="18" priority="52">
      <formula>B10=""</formula>
    </cfRule>
  </conditionalFormatting>
  <conditionalFormatting sqref="B14:D14">
    <cfRule type="expression" dxfId="17" priority="70">
      <formula>B14=""</formula>
    </cfRule>
  </conditionalFormatting>
  <conditionalFormatting sqref="B16:D22">
    <cfRule type="expression" dxfId="16" priority="30">
      <formula>COUNTIF($B$16:$B$22,"&lt;&gt;")=0</formula>
    </cfRule>
  </conditionalFormatting>
  <conditionalFormatting sqref="B25:D25">
    <cfRule type="expression" dxfId="15" priority="54">
      <formula>B25=""</formula>
    </cfRule>
  </conditionalFormatting>
  <conditionalFormatting sqref="B27:D27">
    <cfRule type="expression" dxfId="14" priority="57">
      <formula>B27=""</formula>
    </cfRule>
  </conditionalFormatting>
  <conditionalFormatting sqref="B11:I11">
    <cfRule type="expression" dxfId="13" priority="63">
      <formula>B11=""</formula>
    </cfRule>
  </conditionalFormatting>
  <conditionalFormatting sqref="C13:D13">
    <cfRule type="expression" dxfId="12" priority="60">
      <formula>C13=""</formula>
    </cfRule>
  </conditionalFormatting>
  <conditionalFormatting sqref="C9:E9">
    <cfRule type="expression" dxfId="11" priority="64">
      <formula>C9=""</formula>
    </cfRule>
  </conditionalFormatting>
  <conditionalFormatting sqref="C12:E12">
    <cfRule type="expression" dxfId="10" priority="59">
      <formula>AND(C12="",G12="")</formula>
    </cfRule>
  </conditionalFormatting>
  <conditionalFormatting sqref="E16:E22">
    <cfRule type="expression" dxfId="9" priority="1">
      <formula>B16="在籍期間証明書"</formula>
    </cfRule>
    <cfRule type="expression" dxfId="8" priority="3">
      <formula>$B16="在籍期間証明書"</formula>
    </cfRule>
  </conditionalFormatting>
  <conditionalFormatting sqref="F7:G7">
    <cfRule type="expression" dxfId="7" priority="55">
      <formula>F7=""</formula>
    </cfRule>
  </conditionalFormatting>
  <conditionalFormatting sqref="G1">
    <cfRule type="expression" dxfId="6" priority="53">
      <formula>G1=""</formula>
    </cfRule>
  </conditionalFormatting>
  <conditionalFormatting sqref="G13">
    <cfRule type="expression" dxfId="5" priority="61">
      <formula>G13=""</formula>
    </cfRule>
  </conditionalFormatting>
  <conditionalFormatting sqref="G12:I12">
    <cfRule type="expression" dxfId="4" priority="58">
      <formula>AND(C12="",G12="")</formula>
    </cfRule>
  </conditionalFormatting>
  <conditionalFormatting sqref="G27:I27">
    <cfRule type="expression" dxfId="3" priority="56">
      <formula>G27=""</formula>
    </cfRule>
  </conditionalFormatting>
  <conditionalFormatting sqref="H13">
    <cfRule type="expression" dxfId="2" priority="51" stopIfTrue="1">
      <formula>AND(COUNTIF(B16:B22,"*卒業*")&gt;0,H13="")</formula>
    </cfRule>
  </conditionalFormatting>
  <conditionalFormatting sqref="H16:I22">
    <cfRule type="expression" dxfId="1" priority="16">
      <formula>AND($B16&lt;&gt;"",$H16="")</formula>
    </cfRule>
  </conditionalFormatting>
  <conditionalFormatting sqref="I13">
    <cfRule type="expression" dxfId="0" priority="50">
      <formula>AND(COUNTIF(B16:B22,"*卒業*")&gt;0,I13="")</formula>
    </cfRule>
  </conditionalFormatting>
  <dataValidations count="19">
    <dataValidation type="whole" imeMode="halfAlpha" operator="greaterThanOrEqual" allowBlank="1" showInputMessage="1" showErrorMessage="1" error="半角数字4桁かつ2007年以降の年を入力してください。_x000a_（例：2010年卒業の場合→2010)" sqref="H13" xr:uid="{42432E75-F187-4DAA-888C-F13FE86CF14F}">
      <formula1>2007</formula1>
    </dataValidation>
    <dataValidation type="whole" imeMode="halfAlpha" allowBlank="1" showInputMessage="1" showErrorMessage="1" error="半角数字4桁で入力してください。_x000a_（例：2001年→2001）" sqref="C9" xr:uid="{E45A545C-B24E-43DC-B519-DF1505C65B39}">
      <formula1>1900</formula1>
      <formula2>2050</formula2>
    </dataValidation>
    <dataValidation type="list" showInputMessage="1" showErrorMessage="1" sqref="E21:E22" xr:uid="{FA2FB9DF-665F-4770-80DA-7E5FF445951C}">
      <formula1>"　,英文"</formula1>
    </dataValidation>
    <dataValidation type="whole" imeMode="halfAlpha" allowBlank="1" showInputMessage="1" showErrorMessage="1" error="半角数字7桁で入力してください。_x000a_（例：〒813-0017→8130017）" sqref="B10:C10" xr:uid="{68B01015-F2E2-4AB7-8F3F-9146C8E44D9D}">
      <formula1>0</formula1>
      <formula2>9999999</formula2>
    </dataValidation>
    <dataValidation type="whole" imeMode="halfAlpha" operator="greaterThanOrEqual" allowBlank="1" showInputMessage="1" showErrorMessage="1" error="半角数字4桁かつ2007年以降の年を入力してください。_x000a_（例：2007年入学の場合→2007)" sqref="C13" xr:uid="{650EF09B-B5AB-41C2-B12F-C3CC39C2BDE6}">
      <formula1>2007</formula1>
    </dataValidation>
    <dataValidation imeMode="hiragana" allowBlank="1" showInputMessage="1" showErrorMessage="1" sqref="B8:E8 B11:I11" xr:uid="{A5FAB70B-CD45-4A99-A9E3-90F33803EFF8}"/>
    <dataValidation imeMode="fullKatakana" allowBlank="1" showInputMessage="1" showErrorMessage="1" sqref="B7:E7" xr:uid="{7A36437C-E0CB-423F-9B87-6E9BCBCC1BC7}"/>
    <dataValidation imeMode="halfAlpha" allowBlank="1" showInputMessage="1" showErrorMessage="1" sqref="G7:I8 C12:E12 G12:I12" xr:uid="{E1C80A10-E94B-44DF-9A60-78C3D8F7E383}"/>
    <dataValidation type="custom" imeMode="halfAlpha" operator="equal" allowBlank="1" showInputMessage="1" showErrorMessage="1" error="4月入学の場合は4、10月入学の場合は10を入力してください。" sqref="D13" xr:uid="{48EF1461-B104-4BFF-A571-3E32E37A0D68}">
      <formula1>OR(D13=4,D13=10)</formula1>
    </dataValidation>
    <dataValidation type="custom" imeMode="halfAlpha" allowBlank="1" showInputMessage="1" showErrorMessage="1" error="3月卒業の場合は3、9月卒業の場合は9を入力してください。" sqref="I13" xr:uid="{32AB616F-85B9-4E5B-9A43-BCDC1F9F9EAB}">
      <formula1>OR(I13=3,I13=9)</formula1>
    </dataValidation>
    <dataValidation type="list" allowBlank="1" showInputMessage="1" showErrorMessage="1" sqref="B25:D25" xr:uid="{72857CD8-755F-4FDE-BDAA-3DDEAA6D646E}">
      <formula1>"希望する,希望しない"</formula1>
    </dataValidation>
    <dataValidation type="list" allowBlank="1" showInputMessage="1" showErrorMessage="1" sqref="H16:I22" xr:uid="{C68B7E1E-5CCD-4829-82B2-94797FE35665}">
      <formula1>"1,2,3,4,5,6,7,8,9,10"</formula1>
    </dataValidation>
    <dataValidation type="list" allowBlank="1" showInputMessage="1" showErrorMessage="1" sqref="F16:G22" xr:uid="{191872A8-3D36-4432-99D5-FAFF41E08EEF}">
      <formula1>"　,あり"</formula1>
    </dataValidation>
    <dataValidation type="list" allowBlank="1" showInputMessage="1" showErrorMessage="1" sqref="B16:D16 B17:B19 B21:B22" xr:uid="{89BDE043-6E26-46FD-A77A-00F98723DB10}">
      <formula1>"在学証明書,退学証明書,成績証明書,卒業証明書,卒業見込証明書,在籍期間証明書"</formula1>
    </dataValidation>
    <dataValidation type="list" allowBlank="1" showInputMessage="1" showErrorMessage="1" sqref="B14:D14" xr:uid="{3B92EBEF-8773-44ED-A845-26DF35E80E0F}">
      <formula1>"IT総合学部,世界遺産学部"</formula1>
    </dataValidation>
    <dataValidation type="whole" imeMode="halfAlpha" allowBlank="1" showInputMessage="1" showErrorMessage="1" error="1～31の間で半角数字2桁で入力してください。_x000a_（例：5日の場合→5、15日の場合→15）" sqref="E9" xr:uid="{C8182733-2970-494E-85B3-A3F546CD4708}">
      <formula1>1</formula1>
      <formula2>31</formula2>
    </dataValidation>
    <dataValidation type="whole" imeMode="halfAlpha" allowBlank="1" showInputMessage="1" showErrorMessage="1" error="1～12の間で半角数字2桁で入力してください。_x000a_（例：3月→3、12月→12）" sqref="D9" xr:uid="{E039836F-88FD-4BC1-98B8-8FA3C54A2692}">
      <formula1>1</formula1>
      <formula2>12</formula2>
    </dataValidation>
    <dataValidation type="list" allowBlank="1" showInputMessage="1" showErrorMessage="1" sqref="B20:D20" xr:uid="{848126B8-AE87-4037-B953-42FCAB20660A}">
      <formula1>"在学証明書,退学証明書,成績証明書,卒業証明書,卒業見込証明書,在学期間証明書"</formula1>
    </dataValidation>
    <dataValidation type="list" showInputMessage="1" sqref="E16:E20" xr:uid="{F924DBFC-9555-4B8E-8933-C2D775654B46}">
      <formula1>"　,英文"</formula1>
    </dataValidation>
  </dataValidations>
  <printOptions horizontalCentered="1" verticalCentered="1"/>
  <pageMargins left="0.25" right="0.25" top="0.75" bottom="0.75" header="0.3" footer="0.3"/>
  <pageSetup paperSize="9" scale="8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6BC70-C1E7-4B71-8D47-78F0AD10B50B}">
  <dimension ref="A1:G124"/>
  <sheetViews>
    <sheetView workbookViewId="0">
      <selection activeCell="F17" sqref="F17"/>
    </sheetView>
  </sheetViews>
  <sheetFormatPr defaultRowHeight="18"/>
  <cols>
    <col min="1" max="3" width="12.58203125" bestFit="1" customWidth="1"/>
  </cols>
  <sheetData>
    <row r="1" spans="1:7">
      <c r="A1" t="s">
        <v>50</v>
      </c>
      <c r="B1" t="s">
        <v>51</v>
      </c>
      <c r="C1" t="s">
        <v>52</v>
      </c>
      <c r="D1" t="s">
        <v>53</v>
      </c>
      <c r="E1" t="s">
        <v>54</v>
      </c>
      <c r="F1" t="s">
        <v>55</v>
      </c>
      <c r="G1" t="s">
        <v>56</v>
      </c>
    </row>
    <row r="2" spans="1:7">
      <c r="A2">
        <v>2022</v>
      </c>
      <c r="B2">
        <v>1</v>
      </c>
      <c r="C2">
        <v>1</v>
      </c>
      <c r="D2">
        <v>2023</v>
      </c>
      <c r="E2">
        <v>4</v>
      </c>
      <c r="F2">
        <v>2024</v>
      </c>
      <c r="G2">
        <v>3</v>
      </c>
    </row>
    <row r="3" spans="1:7">
      <c r="A3">
        <v>2021</v>
      </c>
      <c r="B3">
        <v>2</v>
      </c>
      <c r="C3">
        <v>2</v>
      </c>
      <c r="D3">
        <v>2022</v>
      </c>
      <c r="E3">
        <v>10</v>
      </c>
      <c r="F3">
        <v>2023</v>
      </c>
      <c r="G3">
        <v>9</v>
      </c>
    </row>
    <row r="4" spans="1:7">
      <c r="A4">
        <v>2020</v>
      </c>
      <c r="B4">
        <v>3</v>
      </c>
      <c r="C4">
        <v>3</v>
      </c>
      <c r="D4">
        <v>2021</v>
      </c>
      <c r="F4">
        <v>2022</v>
      </c>
    </row>
    <row r="5" spans="1:7">
      <c r="A5">
        <v>2019</v>
      </c>
      <c r="B5">
        <v>4</v>
      </c>
      <c r="C5">
        <v>4</v>
      </c>
      <c r="D5">
        <v>2020</v>
      </c>
      <c r="F5">
        <v>2021</v>
      </c>
    </row>
    <row r="6" spans="1:7">
      <c r="A6">
        <v>2018</v>
      </c>
      <c r="B6">
        <v>5</v>
      </c>
      <c r="C6">
        <v>5</v>
      </c>
      <c r="D6">
        <v>2019</v>
      </c>
      <c r="F6">
        <v>2020</v>
      </c>
    </row>
    <row r="7" spans="1:7">
      <c r="A7">
        <v>2017</v>
      </c>
      <c r="B7">
        <v>6</v>
      </c>
      <c r="C7">
        <v>6</v>
      </c>
      <c r="D7">
        <v>2018</v>
      </c>
      <c r="F7">
        <v>2019</v>
      </c>
    </row>
    <row r="8" spans="1:7">
      <c r="A8">
        <v>2016</v>
      </c>
      <c r="B8">
        <v>7</v>
      </c>
      <c r="C8">
        <v>7</v>
      </c>
      <c r="D8">
        <v>2017</v>
      </c>
      <c r="F8">
        <v>2018</v>
      </c>
    </row>
    <row r="9" spans="1:7">
      <c r="A9">
        <v>2015</v>
      </c>
      <c r="B9">
        <v>8</v>
      </c>
      <c r="C9">
        <v>8</v>
      </c>
      <c r="D9">
        <v>2016</v>
      </c>
      <c r="F9">
        <v>2017</v>
      </c>
    </row>
    <row r="10" spans="1:7">
      <c r="A10">
        <v>2014</v>
      </c>
      <c r="B10">
        <v>9</v>
      </c>
      <c r="C10">
        <v>9</v>
      </c>
      <c r="D10">
        <v>2015</v>
      </c>
      <c r="F10">
        <v>2016</v>
      </c>
    </row>
    <row r="11" spans="1:7">
      <c r="A11">
        <v>2013</v>
      </c>
      <c r="B11">
        <v>10</v>
      </c>
      <c r="C11">
        <v>10</v>
      </c>
      <c r="D11">
        <v>2014</v>
      </c>
      <c r="F11">
        <v>2015</v>
      </c>
    </row>
    <row r="12" spans="1:7">
      <c r="A12">
        <v>2012</v>
      </c>
      <c r="B12">
        <v>11</v>
      </c>
      <c r="C12">
        <v>11</v>
      </c>
      <c r="D12">
        <v>2013</v>
      </c>
      <c r="F12">
        <v>2014</v>
      </c>
    </row>
    <row r="13" spans="1:7">
      <c r="A13">
        <v>2011</v>
      </c>
      <c r="B13">
        <v>12</v>
      </c>
      <c r="C13">
        <v>12</v>
      </c>
      <c r="D13">
        <v>2012</v>
      </c>
      <c r="F13">
        <v>2013</v>
      </c>
    </row>
    <row r="14" spans="1:7">
      <c r="A14">
        <v>2010</v>
      </c>
      <c r="C14">
        <v>13</v>
      </c>
      <c r="D14">
        <v>2011</v>
      </c>
      <c r="F14">
        <v>2012</v>
      </c>
    </row>
    <row r="15" spans="1:7">
      <c r="A15">
        <v>2009</v>
      </c>
      <c r="C15">
        <v>14</v>
      </c>
      <c r="D15">
        <v>2010</v>
      </c>
      <c r="F15">
        <v>2011</v>
      </c>
    </row>
    <row r="16" spans="1:7">
      <c r="A16">
        <v>2008</v>
      </c>
      <c r="C16">
        <v>15</v>
      </c>
      <c r="D16">
        <v>2009</v>
      </c>
      <c r="F16">
        <v>2010</v>
      </c>
    </row>
    <row r="17" spans="1:6">
      <c r="A17">
        <v>2007</v>
      </c>
      <c r="C17">
        <v>16</v>
      </c>
      <c r="D17">
        <v>2008</v>
      </c>
      <c r="F17">
        <v>2009</v>
      </c>
    </row>
    <row r="18" spans="1:6">
      <c r="A18">
        <v>2006</v>
      </c>
      <c r="C18">
        <v>17</v>
      </c>
      <c r="D18">
        <v>2007</v>
      </c>
      <c r="F18">
        <v>2008</v>
      </c>
    </row>
    <row r="19" spans="1:6">
      <c r="A19">
        <v>2005</v>
      </c>
      <c r="C19">
        <v>18</v>
      </c>
      <c r="F19">
        <v>2007</v>
      </c>
    </row>
    <row r="20" spans="1:6">
      <c r="A20">
        <v>2004</v>
      </c>
      <c r="C20">
        <v>19</v>
      </c>
    </row>
    <row r="21" spans="1:6">
      <c r="A21">
        <v>2003</v>
      </c>
      <c r="C21">
        <v>20</v>
      </c>
    </row>
    <row r="22" spans="1:6">
      <c r="A22">
        <v>2002</v>
      </c>
      <c r="C22">
        <v>21</v>
      </c>
    </row>
    <row r="23" spans="1:6">
      <c r="A23">
        <v>2001</v>
      </c>
      <c r="C23">
        <v>22</v>
      </c>
    </row>
    <row r="24" spans="1:6">
      <c r="A24">
        <v>2000</v>
      </c>
      <c r="C24">
        <v>23</v>
      </c>
    </row>
    <row r="25" spans="1:6">
      <c r="A25">
        <v>1999</v>
      </c>
      <c r="C25">
        <v>24</v>
      </c>
    </row>
    <row r="26" spans="1:6">
      <c r="A26">
        <v>1998</v>
      </c>
      <c r="C26">
        <v>25</v>
      </c>
    </row>
    <row r="27" spans="1:6">
      <c r="A27">
        <v>1997</v>
      </c>
      <c r="C27">
        <v>26</v>
      </c>
    </row>
    <row r="28" spans="1:6">
      <c r="A28">
        <v>1996</v>
      </c>
      <c r="C28">
        <v>27</v>
      </c>
    </row>
    <row r="29" spans="1:6">
      <c r="A29">
        <v>1995</v>
      </c>
      <c r="C29">
        <v>28</v>
      </c>
    </row>
    <row r="30" spans="1:6">
      <c r="A30">
        <v>1994</v>
      </c>
      <c r="C30">
        <v>29</v>
      </c>
    </row>
    <row r="31" spans="1:6">
      <c r="A31">
        <v>1993</v>
      </c>
      <c r="C31">
        <v>30</v>
      </c>
    </row>
    <row r="32" spans="1:6">
      <c r="A32">
        <v>1992</v>
      </c>
      <c r="C32">
        <v>31</v>
      </c>
    </row>
    <row r="33" spans="1:1">
      <c r="A33">
        <v>1991</v>
      </c>
    </row>
    <row r="34" spans="1:1">
      <c r="A34">
        <v>1990</v>
      </c>
    </row>
    <row r="35" spans="1:1">
      <c r="A35">
        <v>1989</v>
      </c>
    </row>
    <row r="36" spans="1:1">
      <c r="A36">
        <v>1988</v>
      </c>
    </row>
    <row r="37" spans="1:1">
      <c r="A37">
        <v>1987</v>
      </c>
    </row>
    <row r="38" spans="1:1">
      <c r="A38">
        <v>1986</v>
      </c>
    </row>
    <row r="39" spans="1:1">
      <c r="A39">
        <v>1985</v>
      </c>
    </row>
    <row r="40" spans="1:1">
      <c r="A40">
        <v>1984</v>
      </c>
    </row>
    <row r="41" spans="1:1">
      <c r="A41">
        <v>1983</v>
      </c>
    </row>
    <row r="42" spans="1:1">
      <c r="A42">
        <v>1982</v>
      </c>
    </row>
    <row r="43" spans="1:1">
      <c r="A43">
        <v>1981</v>
      </c>
    </row>
    <row r="44" spans="1:1">
      <c r="A44">
        <v>1980</v>
      </c>
    </row>
    <row r="45" spans="1:1">
      <c r="A45">
        <v>1979</v>
      </c>
    </row>
    <row r="46" spans="1:1">
      <c r="A46">
        <v>1978</v>
      </c>
    </row>
    <row r="47" spans="1:1">
      <c r="A47">
        <v>1977</v>
      </c>
    </row>
    <row r="48" spans="1:1">
      <c r="A48">
        <v>1976</v>
      </c>
    </row>
    <row r="49" spans="1:1">
      <c r="A49">
        <v>1975</v>
      </c>
    </row>
    <row r="50" spans="1:1">
      <c r="A50">
        <v>1974</v>
      </c>
    </row>
    <row r="51" spans="1:1">
      <c r="A51">
        <v>1973</v>
      </c>
    </row>
    <row r="52" spans="1:1">
      <c r="A52">
        <v>1972</v>
      </c>
    </row>
    <row r="53" spans="1:1">
      <c r="A53">
        <v>1971</v>
      </c>
    </row>
    <row r="54" spans="1:1">
      <c r="A54">
        <v>1970</v>
      </c>
    </row>
    <row r="55" spans="1:1">
      <c r="A55">
        <v>1969</v>
      </c>
    </row>
    <row r="56" spans="1:1">
      <c r="A56">
        <v>1968</v>
      </c>
    </row>
    <row r="57" spans="1:1">
      <c r="A57">
        <v>1967</v>
      </c>
    </row>
    <row r="58" spans="1:1">
      <c r="A58">
        <v>1966</v>
      </c>
    </row>
    <row r="59" spans="1:1">
      <c r="A59">
        <v>1965</v>
      </c>
    </row>
    <row r="60" spans="1:1">
      <c r="A60">
        <v>1964</v>
      </c>
    </row>
    <row r="61" spans="1:1">
      <c r="A61">
        <v>1963</v>
      </c>
    </row>
    <row r="62" spans="1:1">
      <c r="A62">
        <v>1962</v>
      </c>
    </row>
    <row r="63" spans="1:1">
      <c r="A63">
        <v>1961</v>
      </c>
    </row>
    <row r="64" spans="1:1">
      <c r="A64">
        <v>1960</v>
      </c>
    </row>
    <row r="65" spans="1:1">
      <c r="A65">
        <v>1959</v>
      </c>
    </row>
    <row r="66" spans="1:1">
      <c r="A66">
        <v>1958</v>
      </c>
    </row>
    <row r="67" spans="1:1">
      <c r="A67">
        <v>1957</v>
      </c>
    </row>
    <row r="68" spans="1:1">
      <c r="A68">
        <v>1956</v>
      </c>
    </row>
    <row r="69" spans="1:1">
      <c r="A69">
        <v>1955</v>
      </c>
    </row>
    <row r="70" spans="1:1">
      <c r="A70">
        <v>1954</v>
      </c>
    </row>
    <row r="71" spans="1:1">
      <c r="A71">
        <v>1953</v>
      </c>
    </row>
    <row r="72" spans="1:1">
      <c r="A72">
        <v>1952</v>
      </c>
    </row>
    <row r="73" spans="1:1">
      <c r="A73">
        <v>1951</v>
      </c>
    </row>
    <row r="74" spans="1:1">
      <c r="A74">
        <v>1950</v>
      </c>
    </row>
    <row r="75" spans="1:1">
      <c r="A75">
        <v>1949</v>
      </c>
    </row>
    <row r="76" spans="1:1">
      <c r="A76">
        <v>1948</v>
      </c>
    </row>
    <row r="77" spans="1:1">
      <c r="A77">
        <v>1947</v>
      </c>
    </row>
    <row r="78" spans="1:1">
      <c r="A78">
        <v>1946</v>
      </c>
    </row>
    <row r="79" spans="1:1">
      <c r="A79">
        <v>1945</v>
      </c>
    </row>
    <row r="80" spans="1:1">
      <c r="A80">
        <v>1944</v>
      </c>
    </row>
    <row r="81" spans="1:1">
      <c r="A81">
        <v>1943</v>
      </c>
    </row>
    <row r="82" spans="1:1">
      <c r="A82">
        <v>1942</v>
      </c>
    </row>
    <row r="83" spans="1:1">
      <c r="A83">
        <v>1941</v>
      </c>
    </row>
    <row r="84" spans="1:1">
      <c r="A84">
        <v>1940</v>
      </c>
    </row>
    <row r="85" spans="1:1">
      <c r="A85">
        <v>1939</v>
      </c>
    </row>
    <row r="86" spans="1:1">
      <c r="A86">
        <v>1938</v>
      </c>
    </row>
    <row r="87" spans="1:1">
      <c r="A87">
        <v>1937</v>
      </c>
    </row>
    <row r="88" spans="1:1">
      <c r="A88">
        <v>1936</v>
      </c>
    </row>
    <row r="89" spans="1:1">
      <c r="A89">
        <v>1935</v>
      </c>
    </row>
    <row r="90" spans="1:1">
      <c r="A90">
        <v>1934</v>
      </c>
    </row>
    <row r="91" spans="1:1">
      <c r="A91">
        <v>1933</v>
      </c>
    </row>
    <row r="92" spans="1:1">
      <c r="A92">
        <v>1932</v>
      </c>
    </row>
    <row r="93" spans="1:1">
      <c r="A93">
        <v>1931</v>
      </c>
    </row>
    <row r="94" spans="1:1">
      <c r="A94">
        <v>1930</v>
      </c>
    </row>
    <row r="95" spans="1:1">
      <c r="A95">
        <v>1929</v>
      </c>
    </row>
    <row r="96" spans="1:1">
      <c r="A96">
        <v>1928</v>
      </c>
    </row>
    <row r="97" spans="1:1">
      <c r="A97">
        <v>1927</v>
      </c>
    </row>
    <row r="98" spans="1:1">
      <c r="A98">
        <v>1926</v>
      </c>
    </row>
    <row r="99" spans="1:1">
      <c r="A99">
        <v>1925</v>
      </c>
    </row>
    <row r="100" spans="1:1">
      <c r="A100">
        <v>1924</v>
      </c>
    </row>
    <row r="101" spans="1:1">
      <c r="A101">
        <v>1923</v>
      </c>
    </row>
    <row r="102" spans="1:1">
      <c r="A102">
        <v>1922</v>
      </c>
    </row>
    <row r="103" spans="1:1">
      <c r="A103">
        <v>1921</v>
      </c>
    </row>
    <row r="104" spans="1:1">
      <c r="A104">
        <v>1920</v>
      </c>
    </row>
    <row r="105" spans="1:1">
      <c r="A105">
        <v>1919</v>
      </c>
    </row>
    <row r="106" spans="1:1">
      <c r="A106">
        <v>1918</v>
      </c>
    </row>
    <row r="107" spans="1:1">
      <c r="A107">
        <v>1917</v>
      </c>
    </row>
    <row r="108" spans="1:1">
      <c r="A108">
        <v>1916</v>
      </c>
    </row>
    <row r="109" spans="1:1">
      <c r="A109">
        <v>1915</v>
      </c>
    </row>
    <row r="110" spans="1:1">
      <c r="A110">
        <v>1914</v>
      </c>
    </row>
    <row r="111" spans="1:1">
      <c r="A111">
        <v>1913</v>
      </c>
    </row>
    <row r="112" spans="1:1">
      <c r="A112">
        <v>1912</v>
      </c>
    </row>
    <row r="113" spans="1:1">
      <c r="A113">
        <v>1911</v>
      </c>
    </row>
    <row r="114" spans="1:1">
      <c r="A114">
        <v>1910</v>
      </c>
    </row>
    <row r="115" spans="1:1">
      <c r="A115">
        <v>1909</v>
      </c>
    </row>
    <row r="116" spans="1:1">
      <c r="A116">
        <v>1908</v>
      </c>
    </row>
    <row r="117" spans="1:1">
      <c r="A117">
        <v>1907</v>
      </c>
    </row>
    <row r="118" spans="1:1">
      <c r="A118">
        <v>1906</v>
      </c>
    </row>
    <row r="119" spans="1:1">
      <c r="A119">
        <v>1905</v>
      </c>
    </row>
    <row r="120" spans="1:1">
      <c r="A120">
        <v>1904</v>
      </c>
    </row>
    <row r="121" spans="1:1">
      <c r="A121">
        <v>1903</v>
      </c>
    </row>
    <row r="122" spans="1:1">
      <c r="A122">
        <v>1902</v>
      </c>
    </row>
    <row r="123" spans="1:1">
      <c r="A123">
        <v>1901</v>
      </c>
    </row>
    <row r="124" spans="1:1">
      <c r="A124">
        <v>1900</v>
      </c>
    </row>
  </sheetData>
  <sortState xmlns:xlrd2="http://schemas.microsoft.com/office/spreadsheetml/2017/richdata2" ref="A1:A123">
    <sortCondition descending="1" ref="A1:A123"/>
  </sortState>
  <phoneticPr fontId="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証明書発行申請書</vt:lpstr>
      <vt:lpstr>記入例</vt:lpstr>
      <vt:lpstr>リスト用</vt:lpstr>
      <vt:lpstr>記入例!Print_Area</vt:lpstr>
      <vt:lpstr>証明書発行申請書!Print_Area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寺林 拓也</dc:creator>
  <cp:lastModifiedBy>古場 歩</cp:lastModifiedBy>
  <cp:lastPrinted>2023-09-29T09:14:59Z</cp:lastPrinted>
  <dcterms:created xsi:type="dcterms:W3CDTF">2021-12-22T03:33:25Z</dcterms:created>
  <dcterms:modified xsi:type="dcterms:W3CDTF">2023-09-29T09:16:58Z</dcterms:modified>
</cp:coreProperties>
</file>